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汇总表" sheetId="1" r:id="rId1"/>
    <sheet name="第100章" sheetId="2" r:id="rId2"/>
    <sheet name="第200章" sheetId="3" r:id="rId3"/>
    <sheet name="第300章" sheetId="4" r:id="rId4"/>
    <sheet name="第400章" sheetId="5" r:id="rId5"/>
    <sheet name="第500章" sheetId="6" r:id="rId6"/>
    <sheet name="第600章" sheetId="7" r:id="rId7"/>
    <sheet name="第800章" sheetId="8" r:id="rId8"/>
    <sheet name="第900章" sheetId="9" r:id="rId9"/>
    <sheet name="第1000章" sheetId="10" r:id="rId10"/>
  </sheets>
  <definedNames>
    <definedName name="_xlnm.Print_Area" localSheetId="1">第100章!$A$1:$L$10</definedName>
    <definedName name="_xlnm.Print_Area" localSheetId="9">第1000章!$A$1:$M$18</definedName>
    <definedName name="_xlnm.Print_Area" localSheetId="7">第800章!$A$1:$L$13</definedName>
    <definedName name="_xlnm.Print_Area" localSheetId="5">第500章!$A$1:$L$16</definedName>
    <definedName name="_xlnm.Print_Area" localSheetId="6">第600章!$A$1:$L$18</definedName>
    <definedName name="_xlnm.Print_Area" localSheetId="4">第400章!$A$1:$L$13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<sst xmlns="http://schemas.openxmlformats.org/spreadsheetml/2006/main" count="421" uniqueCount="199">
  <si>
    <r>
      <rPr>
        <b/>
        <sz val="14"/>
        <color theme="1"/>
        <rFont val="Times New Roman"/>
        <charset val="134"/>
      </rPr>
      <t>2025</t>
    </r>
    <r>
      <rPr>
        <b/>
        <sz val="14"/>
        <color theme="1"/>
        <rFont val="宋体"/>
        <charset val="134"/>
      </rPr>
      <t>年宁合高速日常综合养护项目养护清单汇总表</t>
    </r>
  </si>
  <si>
    <t>范围：宁合高速龙华立交至苏皖交界（根据宁合高速实体移交清单确认）</t>
  </si>
  <si>
    <r>
      <rPr>
        <sz val="12"/>
        <color theme="1"/>
        <rFont val="宋体"/>
        <charset val="134"/>
      </rPr>
      <t>货币单位：人民币元</t>
    </r>
  </si>
  <si>
    <r>
      <rPr>
        <sz val="12"/>
        <color theme="1"/>
        <rFont val="宋体"/>
        <charset val="134"/>
      </rPr>
      <t>序号</t>
    </r>
  </si>
  <si>
    <r>
      <rPr>
        <sz val="12"/>
        <color theme="1"/>
        <rFont val="宋体"/>
        <charset val="134"/>
      </rPr>
      <t>章次</t>
    </r>
  </si>
  <si>
    <r>
      <rPr>
        <sz val="12"/>
        <color theme="1"/>
        <rFont val="宋体"/>
        <charset val="134"/>
      </rPr>
      <t>科目名称</t>
    </r>
  </si>
  <si>
    <r>
      <rPr>
        <sz val="12"/>
        <color theme="1"/>
        <rFont val="宋体"/>
        <charset val="134"/>
      </rPr>
      <t>基价类</t>
    </r>
  </si>
  <si>
    <r>
      <rPr>
        <sz val="12"/>
        <color theme="1"/>
        <rFont val="宋体"/>
        <charset val="134"/>
      </rPr>
      <t>单价类</t>
    </r>
  </si>
  <si>
    <r>
      <rPr>
        <sz val="12"/>
        <color theme="1"/>
        <rFont val="宋体"/>
        <charset val="134"/>
      </rPr>
      <t>金额（元）</t>
    </r>
  </si>
  <si>
    <r>
      <rPr>
        <sz val="12"/>
        <color theme="1"/>
        <rFont val="宋体"/>
        <charset val="134"/>
      </rPr>
      <t>备注</t>
    </r>
  </si>
  <si>
    <r>
      <rPr>
        <sz val="11"/>
        <rFont val="宋体"/>
        <charset val="0"/>
      </rPr>
      <t>总则</t>
    </r>
  </si>
  <si>
    <r>
      <rPr>
        <sz val="11"/>
        <rFont val="宋体"/>
        <charset val="134"/>
      </rPr>
      <t>路基</t>
    </r>
  </si>
  <si>
    <r>
      <rPr>
        <sz val="11"/>
        <rFont val="宋体"/>
        <charset val="134"/>
      </rPr>
      <t>路面</t>
    </r>
  </si>
  <si>
    <r>
      <rPr>
        <sz val="11"/>
        <rFont val="宋体"/>
        <charset val="0"/>
      </rPr>
      <t>桥涵</t>
    </r>
  </si>
  <si>
    <r>
      <rPr>
        <sz val="11"/>
        <rFont val="宋体"/>
        <charset val="0"/>
      </rPr>
      <t>沿线安全设施</t>
    </r>
  </si>
  <si>
    <r>
      <rPr>
        <sz val="11"/>
        <rFont val="宋体"/>
        <charset val="134"/>
      </rPr>
      <t>绿化</t>
    </r>
  </si>
  <si>
    <r>
      <rPr>
        <sz val="12"/>
        <color theme="1"/>
        <rFont val="宋体"/>
        <charset val="134"/>
      </rPr>
      <t>其他</t>
    </r>
  </si>
  <si>
    <r>
      <rPr>
        <sz val="12"/>
        <color theme="1"/>
        <rFont val="宋体"/>
        <charset val="134"/>
      </rPr>
      <t>路灯</t>
    </r>
  </si>
  <si>
    <r>
      <rPr>
        <sz val="12"/>
        <color theme="1"/>
        <rFont val="宋体"/>
        <charset val="134"/>
      </rPr>
      <t>冬防</t>
    </r>
  </si>
  <si>
    <r>
      <rPr>
        <sz val="12"/>
        <color theme="1"/>
        <rFont val="Times New Roman"/>
        <charset val="134"/>
      </rPr>
      <t>1-10</t>
    </r>
    <r>
      <rPr>
        <sz val="12"/>
        <color theme="1"/>
        <rFont val="宋体"/>
        <charset val="134"/>
      </rPr>
      <t>项清单分计</t>
    </r>
  </si>
  <si>
    <r>
      <rPr>
        <sz val="12"/>
        <color theme="1"/>
        <rFont val="宋体"/>
        <charset val="134"/>
      </rPr>
      <t>暂列金（</t>
    </r>
    <r>
      <rPr>
        <sz val="12"/>
        <color theme="1"/>
        <rFont val="Times New Roman"/>
        <charset val="134"/>
      </rPr>
      <t>8%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</si>
  <si>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安全生产费（</t>
    </r>
    <r>
      <rPr>
        <sz val="12"/>
        <color theme="1"/>
        <rFont val="Times New Roman"/>
        <charset val="134"/>
      </rPr>
      <t>2%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</si>
  <si>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保险费</t>
    </r>
  </si>
  <si>
    <t>/</t>
  </si>
  <si>
    <r>
      <rPr>
        <sz val="12"/>
        <color theme="1"/>
        <rFont val="Times New Roman"/>
        <charset val="134"/>
      </rPr>
      <t>11-14</t>
    </r>
    <r>
      <rPr>
        <sz val="12"/>
        <color theme="1"/>
        <rFont val="宋体"/>
        <charset val="134"/>
      </rPr>
      <t>项清单合计</t>
    </r>
  </si>
  <si>
    <r>
      <rPr>
        <sz val="12"/>
        <color theme="1"/>
        <rFont val="宋体"/>
        <charset val="134"/>
      </rPr>
      <t>总计</t>
    </r>
  </si>
  <si>
    <r>
      <rPr>
        <b/>
        <sz val="14"/>
        <color theme="1"/>
        <rFont val="Times New Roman"/>
        <charset val="134"/>
      </rPr>
      <t>2025</t>
    </r>
    <r>
      <rPr>
        <b/>
        <sz val="14"/>
        <color theme="1"/>
        <rFont val="宋体"/>
        <charset val="134"/>
      </rPr>
      <t>年宁合高速日常综合养护项目养护清单</t>
    </r>
  </si>
  <si>
    <t>货币单位：人民币元</t>
  </si>
  <si>
    <r>
      <rPr>
        <sz val="10"/>
        <color theme="1"/>
        <rFont val="Times New Roman"/>
        <charset val="134"/>
      </rPr>
      <t>100</t>
    </r>
    <r>
      <rPr>
        <sz val="10"/>
        <color theme="1"/>
        <rFont val="宋体"/>
        <charset val="134"/>
      </rPr>
      <t>章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总则</t>
    </r>
  </si>
  <si>
    <t>基价类</t>
  </si>
  <si>
    <t>单价类</t>
  </si>
  <si>
    <t>项目编号</t>
  </si>
  <si>
    <t>项目名称</t>
  </si>
  <si>
    <t>单位</t>
  </si>
  <si>
    <t>数量</t>
  </si>
  <si>
    <t>单价</t>
  </si>
  <si>
    <t>合价</t>
  </si>
  <si>
    <t>养护基础台账图表技术档案</t>
  </si>
  <si>
    <t>套</t>
  </si>
  <si>
    <t>日常巡视检查</t>
  </si>
  <si>
    <t>km</t>
  </si>
  <si>
    <t>公路标志服</t>
  </si>
  <si>
    <r>
      <rPr>
        <sz val="10"/>
        <rFont val="宋体"/>
        <charset val="134"/>
      </rPr>
      <t>人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年</t>
    </r>
  </si>
  <si>
    <t>垃圾清运费用</t>
  </si>
  <si>
    <t>年</t>
  </si>
  <si>
    <r>
      <rPr>
        <sz val="10"/>
        <color theme="1"/>
        <rFont val="宋体"/>
        <charset val="134"/>
      </rPr>
      <t>基价类</t>
    </r>
    <r>
      <rPr>
        <sz val="10"/>
        <color theme="1"/>
        <rFont val="Times New Roman"/>
        <charset val="134"/>
      </rPr>
      <t>100</t>
    </r>
    <r>
      <rPr>
        <sz val="10"/>
        <color theme="1"/>
        <rFont val="宋体"/>
        <charset val="134"/>
      </rPr>
      <t>章小计（结转至清单汇总表）</t>
    </r>
  </si>
  <si>
    <r>
      <rPr>
        <sz val="10"/>
        <color theme="1"/>
        <rFont val="宋体"/>
        <charset val="134"/>
      </rPr>
      <t>单价类</t>
    </r>
    <r>
      <rPr>
        <sz val="10"/>
        <color theme="1"/>
        <rFont val="Times New Roman"/>
        <charset val="134"/>
      </rPr>
      <t>100</t>
    </r>
    <r>
      <rPr>
        <sz val="10"/>
        <color theme="1"/>
        <rFont val="宋体"/>
        <charset val="134"/>
      </rPr>
      <t>章小计（结转至清单汇总表）</t>
    </r>
  </si>
  <si>
    <r>
      <rPr>
        <sz val="10"/>
        <color theme="1"/>
        <rFont val="Times New Roman"/>
        <charset val="134"/>
      </rPr>
      <t>200</t>
    </r>
    <r>
      <rPr>
        <sz val="10"/>
        <color theme="1"/>
        <rFont val="宋体"/>
        <charset val="134"/>
      </rPr>
      <t>章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路基</t>
    </r>
  </si>
  <si>
    <t>清除中分带、路肩杂物</t>
  </si>
  <si>
    <t>路基排水沟维修</t>
  </si>
  <si>
    <t>m</t>
  </si>
  <si>
    <t>路基横向排水沟清理</t>
  </si>
  <si>
    <t>新增急流槽</t>
  </si>
  <si>
    <t>纵向排水沟清理</t>
  </si>
  <si>
    <t>修理急流槽</t>
  </si>
  <si>
    <t>人工捡拾垃圾</t>
  </si>
  <si>
    <t>工日</t>
  </si>
  <si>
    <t>边坡培素土</t>
  </si>
  <si>
    <t>m³</t>
  </si>
  <si>
    <t>路肩护坡维护</t>
  </si>
  <si>
    <t>㎡</t>
  </si>
  <si>
    <r>
      <rPr>
        <sz val="10"/>
        <rFont val="宋体"/>
        <charset val="134"/>
      </rPr>
      <t>边坡培</t>
    </r>
    <r>
      <rPr>
        <sz val="10"/>
        <rFont val="Times New Roman"/>
        <charset val="134"/>
      </rPr>
      <t>8%</t>
    </r>
    <r>
      <rPr>
        <sz val="10"/>
        <rFont val="宋体"/>
        <charset val="134"/>
      </rPr>
      <t>灰土</t>
    </r>
  </si>
  <si>
    <t>路侧边坡割草</t>
  </si>
  <si>
    <t>矩形暗沟维修砌筑</t>
  </si>
  <si>
    <t>中分带绿化修剪除草维护</t>
  </si>
  <si>
    <t>实心六角块</t>
  </si>
  <si>
    <t>空心六角块</t>
  </si>
  <si>
    <r>
      <rPr>
        <sz val="10"/>
        <rFont val="宋体"/>
        <charset val="134"/>
      </rPr>
      <t>边沟混凝土压顶维修（</t>
    </r>
    <r>
      <rPr>
        <sz val="10"/>
        <rFont val="Times New Roman"/>
        <charset val="134"/>
      </rPr>
      <t>C25</t>
    </r>
    <r>
      <rPr>
        <sz val="10"/>
        <rFont val="宋体"/>
        <charset val="134"/>
      </rPr>
      <t>）</t>
    </r>
  </si>
  <si>
    <t>边沟勾缝</t>
  </si>
  <si>
    <r>
      <rPr>
        <sz val="10"/>
        <rFont val="宋体"/>
        <charset val="134"/>
      </rPr>
      <t>挡墙、护坡修理砌筑（</t>
    </r>
    <r>
      <rPr>
        <sz val="10"/>
        <rFont val="Times New Roman"/>
        <charset val="134"/>
      </rPr>
      <t>M7.5</t>
    </r>
    <r>
      <rPr>
        <sz val="10"/>
        <rFont val="宋体"/>
        <charset val="134"/>
      </rPr>
      <t>浆砌片石）</t>
    </r>
  </si>
  <si>
    <t>挡墙、护坡破面勾缝</t>
  </si>
  <si>
    <t>锥坡压顶修复</t>
  </si>
  <si>
    <t>边沟盖板（加强型）</t>
  </si>
  <si>
    <t>块</t>
  </si>
  <si>
    <r>
      <rPr>
        <sz val="10"/>
        <color theme="1"/>
        <rFont val="宋体"/>
        <charset val="134"/>
      </rPr>
      <t>基价类</t>
    </r>
    <r>
      <rPr>
        <sz val="10"/>
        <color theme="1"/>
        <rFont val="Times New Roman"/>
        <charset val="134"/>
      </rPr>
      <t>200</t>
    </r>
    <r>
      <rPr>
        <sz val="10"/>
        <color theme="1"/>
        <rFont val="宋体"/>
        <charset val="134"/>
      </rPr>
      <t>章小计（结转至清单汇总表）</t>
    </r>
  </si>
  <si>
    <r>
      <rPr>
        <sz val="10"/>
        <color theme="1"/>
        <rFont val="宋体"/>
        <charset val="134"/>
      </rPr>
      <t>单价类</t>
    </r>
    <r>
      <rPr>
        <sz val="10"/>
        <color theme="1"/>
        <rFont val="Times New Roman"/>
        <charset val="134"/>
      </rPr>
      <t>200</t>
    </r>
    <r>
      <rPr>
        <sz val="10"/>
        <color theme="1"/>
        <rFont val="宋体"/>
        <charset val="134"/>
      </rPr>
      <t>章小计（结转至清单汇总表）</t>
    </r>
  </si>
  <si>
    <r>
      <rPr>
        <sz val="10"/>
        <color theme="1"/>
        <rFont val="Times New Roman"/>
        <charset val="134"/>
      </rPr>
      <t>300</t>
    </r>
    <r>
      <rPr>
        <sz val="10"/>
        <color theme="1"/>
        <rFont val="宋体"/>
        <charset val="134"/>
      </rPr>
      <t>章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路面</t>
    </r>
  </si>
  <si>
    <t>机械清扫</t>
  </si>
  <si>
    <t>灌缝</t>
  </si>
  <si>
    <t>路面洒水冲洗、降尘</t>
  </si>
  <si>
    <t>车</t>
  </si>
  <si>
    <t>路缘石勾缝</t>
  </si>
  <si>
    <t>路缘石砂浆抹面</t>
  </si>
  <si>
    <t>机械清扫（匝道）</t>
  </si>
  <si>
    <t>公里</t>
  </si>
  <si>
    <t>路缘石更换</t>
  </si>
  <si>
    <t>声屏障、挡墙积沙清除</t>
  </si>
  <si>
    <r>
      <rPr>
        <sz val="10"/>
        <rFont val="宋体"/>
        <charset val="134"/>
      </rPr>
      <t>沥青路面坑槽（切割修补）</t>
    </r>
    <r>
      <rPr>
        <sz val="10"/>
        <rFont val="Times New Roman"/>
        <charset val="134"/>
      </rPr>
      <t>5cm</t>
    </r>
    <r>
      <rPr>
        <sz val="10"/>
        <rFont val="宋体"/>
        <charset val="134"/>
      </rPr>
      <t>深</t>
    </r>
  </si>
  <si>
    <t>路面洒水、冲洗降尘（匝道）</t>
  </si>
  <si>
    <r>
      <rPr>
        <sz val="10"/>
        <rFont val="宋体"/>
        <charset val="134"/>
      </rPr>
      <t>沥青路面坑槽（切割修补）</t>
    </r>
    <r>
      <rPr>
        <sz val="10"/>
        <rFont val="Times New Roman"/>
        <charset val="134"/>
      </rPr>
      <t>5-12cm</t>
    </r>
    <r>
      <rPr>
        <sz val="10"/>
        <rFont val="宋体"/>
        <charset val="134"/>
      </rPr>
      <t>深</t>
    </r>
  </si>
  <si>
    <r>
      <rPr>
        <sz val="10"/>
        <rFont val="宋体"/>
        <charset val="134"/>
      </rPr>
      <t>沥青路面坑槽（切割修补）</t>
    </r>
    <r>
      <rPr>
        <sz val="10"/>
        <rFont val="Times New Roman"/>
        <charset val="134"/>
      </rPr>
      <t>12cm</t>
    </r>
    <r>
      <rPr>
        <sz val="10"/>
        <rFont val="宋体"/>
        <charset val="134"/>
      </rPr>
      <t>深以上</t>
    </r>
  </si>
  <si>
    <t>路面铣刨</t>
  </si>
  <si>
    <r>
      <rPr>
        <sz val="10"/>
        <rFont val="Times New Roman"/>
        <charset val="134"/>
      </rPr>
      <t>SMA13</t>
    </r>
    <r>
      <rPr>
        <sz val="10"/>
        <rFont val="宋体"/>
        <charset val="134"/>
      </rPr>
      <t>玄改沥青砼（</t>
    </r>
    <r>
      <rPr>
        <sz val="10"/>
        <rFont val="Times New Roman"/>
        <charset val="134"/>
      </rPr>
      <t>4cm</t>
    </r>
    <r>
      <rPr>
        <sz val="10"/>
        <rFont val="宋体"/>
        <charset val="134"/>
      </rPr>
      <t>）</t>
    </r>
  </si>
  <si>
    <r>
      <rPr>
        <sz val="10"/>
        <rFont val="Times New Roman"/>
        <charset val="134"/>
      </rPr>
      <t>SUP20</t>
    </r>
    <r>
      <rPr>
        <sz val="10"/>
        <rFont val="宋体"/>
        <charset val="134"/>
      </rPr>
      <t>改性沥青砼（</t>
    </r>
    <r>
      <rPr>
        <sz val="10"/>
        <rFont val="Times New Roman"/>
        <charset val="134"/>
      </rPr>
      <t>6cm</t>
    </r>
    <r>
      <rPr>
        <sz val="10"/>
        <rFont val="宋体"/>
        <charset val="134"/>
      </rPr>
      <t>）</t>
    </r>
  </si>
  <si>
    <r>
      <rPr>
        <sz val="10"/>
        <rFont val="Times New Roman"/>
        <charset val="134"/>
      </rPr>
      <t>SUP25</t>
    </r>
    <r>
      <rPr>
        <sz val="10"/>
        <rFont val="宋体"/>
        <charset val="134"/>
      </rPr>
      <t>改性沥青砼（</t>
    </r>
    <r>
      <rPr>
        <sz val="10"/>
        <rFont val="Times New Roman"/>
        <charset val="134"/>
      </rPr>
      <t>8cm</t>
    </r>
    <r>
      <rPr>
        <sz val="10"/>
        <rFont val="宋体"/>
        <charset val="134"/>
      </rPr>
      <t>）</t>
    </r>
  </si>
  <si>
    <t>粘层油</t>
  </si>
  <si>
    <t>基层处理</t>
  </si>
  <si>
    <t>冷补料</t>
  </si>
  <si>
    <t>吨</t>
  </si>
  <si>
    <r>
      <rPr>
        <sz val="10"/>
        <color theme="1"/>
        <rFont val="宋体"/>
        <charset val="134"/>
      </rPr>
      <t>基价类</t>
    </r>
    <r>
      <rPr>
        <sz val="10"/>
        <color theme="1"/>
        <rFont val="Times New Roman"/>
        <charset val="134"/>
      </rPr>
      <t>300</t>
    </r>
    <r>
      <rPr>
        <sz val="10"/>
        <color theme="1"/>
        <rFont val="宋体"/>
        <charset val="134"/>
      </rPr>
      <t>章小计（结转至清单汇总表）</t>
    </r>
  </si>
  <si>
    <r>
      <rPr>
        <sz val="10"/>
        <color theme="1"/>
        <rFont val="宋体"/>
        <charset val="134"/>
      </rPr>
      <t>单价类</t>
    </r>
    <r>
      <rPr>
        <sz val="10"/>
        <color theme="1"/>
        <rFont val="Times New Roman"/>
        <charset val="134"/>
      </rPr>
      <t>300</t>
    </r>
    <r>
      <rPr>
        <sz val="10"/>
        <color theme="1"/>
        <rFont val="宋体"/>
        <charset val="134"/>
      </rPr>
      <t>章小计（结转至清单汇总表）</t>
    </r>
  </si>
  <si>
    <r>
      <rPr>
        <sz val="10"/>
        <color theme="1"/>
        <rFont val="Times New Roman"/>
        <charset val="134"/>
      </rPr>
      <t>400</t>
    </r>
    <r>
      <rPr>
        <sz val="10"/>
        <color theme="1"/>
        <rFont val="宋体"/>
        <charset val="134"/>
      </rPr>
      <t>章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桥涵</t>
    </r>
  </si>
  <si>
    <t>桥涵伸缩缝清理保养</t>
  </si>
  <si>
    <t>桥梁泄水管更换</t>
  </si>
  <si>
    <t>桥梁泄水孔疏通</t>
  </si>
  <si>
    <t>个</t>
  </si>
  <si>
    <t>桥梁泄水管卡箍更换</t>
  </si>
  <si>
    <t>桥梁混凝土护栏保洁</t>
  </si>
  <si>
    <t>桥梁护栏裂缝维修</t>
  </si>
  <si>
    <t>桥梁涵洞经常性检查项目</t>
  </si>
  <si>
    <t>项</t>
  </si>
  <si>
    <t>桥梁泄水孔篦子</t>
  </si>
  <si>
    <t>桥梁刷漆</t>
  </si>
  <si>
    <t>伸缩缝维修</t>
  </si>
  <si>
    <t>涵管疏通</t>
  </si>
  <si>
    <r>
      <rPr>
        <sz val="10"/>
        <color theme="1"/>
        <rFont val="宋体"/>
        <charset val="134"/>
      </rPr>
      <t>基价类</t>
    </r>
    <r>
      <rPr>
        <sz val="10"/>
        <color theme="1"/>
        <rFont val="Times New Roman"/>
        <charset val="134"/>
      </rPr>
      <t>400</t>
    </r>
    <r>
      <rPr>
        <sz val="10"/>
        <color theme="1"/>
        <rFont val="宋体"/>
        <charset val="134"/>
      </rPr>
      <t>章小计（结转至清单汇总表）</t>
    </r>
  </si>
  <si>
    <r>
      <rPr>
        <sz val="10"/>
        <color theme="1"/>
        <rFont val="宋体"/>
        <charset val="134"/>
      </rPr>
      <t>单价类</t>
    </r>
    <r>
      <rPr>
        <sz val="10"/>
        <color theme="1"/>
        <rFont val="Times New Roman"/>
        <charset val="134"/>
      </rPr>
      <t>400</t>
    </r>
    <r>
      <rPr>
        <sz val="10"/>
        <color theme="1"/>
        <rFont val="宋体"/>
        <charset val="134"/>
      </rPr>
      <t>章小计（结转至清单汇总表）</t>
    </r>
  </si>
  <si>
    <r>
      <rPr>
        <sz val="10"/>
        <color theme="1"/>
        <rFont val="Times New Roman"/>
        <charset val="134"/>
      </rPr>
      <t>500</t>
    </r>
    <r>
      <rPr>
        <sz val="10"/>
        <color theme="1"/>
        <rFont val="宋体"/>
        <charset val="134"/>
      </rPr>
      <t>章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沿线安全设施</t>
    </r>
  </si>
  <si>
    <t>防眩板保洁</t>
  </si>
  <si>
    <t>单悬臂标牌</t>
  </si>
  <si>
    <t>波形梁护栏保洁</t>
  </si>
  <si>
    <t>双立柱标牌</t>
  </si>
  <si>
    <t>隔音屏清洗</t>
  </si>
  <si>
    <t>单立柱标牌</t>
  </si>
  <si>
    <t>隔离栏清理</t>
  </si>
  <si>
    <t>标牌反光膜更换</t>
  </si>
  <si>
    <t>热熔标线补划</t>
  </si>
  <si>
    <t>震荡标线补划</t>
  </si>
  <si>
    <t>公里牌更换</t>
  </si>
  <si>
    <t>百米桩更换</t>
  </si>
  <si>
    <t>根</t>
  </si>
  <si>
    <t>防眩板更换（含支架）</t>
  </si>
  <si>
    <t>护栏更换</t>
  </si>
  <si>
    <r>
      <rPr>
        <sz val="10"/>
        <color theme="1"/>
        <rFont val="宋体"/>
        <charset val="134"/>
      </rPr>
      <t>基价类</t>
    </r>
    <r>
      <rPr>
        <sz val="10"/>
        <color theme="1"/>
        <rFont val="Times New Roman"/>
        <charset val="134"/>
      </rPr>
      <t>500</t>
    </r>
    <r>
      <rPr>
        <sz val="10"/>
        <color theme="1"/>
        <rFont val="宋体"/>
        <charset val="134"/>
      </rPr>
      <t>章小计（结转至清单汇总表）</t>
    </r>
  </si>
  <si>
    <r>
      <rPr>
        <sz val="10"/>
        <color theme="1"/>
        <rFont val="宋体"/>
        <charset val="134"/>
      </rPr>
      <t>单价类</t>
    </r>
    <r>
      <rPr>
        <sz val="10"/>
        <color theme="1"/>
        <rFont val="Times New Roman"/>
        <charset val="134"/>
      </rPr>
      <t>500</t>
    </r>
    <r>
      <rPr>
        <sz val="10"/>
        <color theme="1"/>
        <rFont val="宋体"/>
        <charset val="134"/>
      </rPr>
      <t>章小计（结转至清单汇总表）</t>
    </r>
  </si>
  <si>
    <r>
      <rPr>
        <b/>
        <sz val="14"/>
        <rFont val="Times New Roman"/>
        <charset val="134"/>
      </rPr>
      <t>2025</t>
    </r>
    <r>
      <rPr>
        <b/>
        <sz val="14"/>
        <rFont val="宋体"/>
        <charset val="134"/>
      </rPr>
      <t>年宁合高速日常综合养护项目养护清单</t>
    </r>
  </si>
  <si>
    <r>
      <rPr>
        <sz val="10"/>
        <rFont val="Times New Roman"/>
        <charset val="134"/>
      </rPr>
      <t>600</t>
    </r>
    <r>
      <rPr>
        <sz val="10"/>
        <rFont val="宋体"/>
        <charset val="134"/>
      </rPr>
      <t>章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绿化</t>
    </r>
  </si>
  <si>
    <t>绿地维护</t>
  </si>
  <si>
    <t>清除乔木</t>
  </si>
  <si>
    <t>株</t>
  </si>
  <si>
    <t>行道树（整枝抹芽修剪）</t>
  </si>
  <si>
    <t>清除灌木</t>
  </si>
  <si>
    <t>草皮补种</t>
  </si>
  <si>
    <t>树木刷白</t>
  </si>
  <si>
    <t>棵</t>
  </si>
  <si>
    <t>605-1</t>
  </si>
  <si>
    <r>
      <rPr>
        <sz val="10"/>
        <rFont val="宋体"/>
        <charset val="134"/>
      </rPr>
      <t>补植香樟（杆径</t>
    </r>
    <r>
      <rPr>
        <sz val="10"/>
        <rFont val="Times New Roman"/>
        <charset val="134"/>
      </rPr>
      <t>:8cm-10cm</t>
    </r>
    <r>
      <rPr>
        <sz val="10"/>
        <rFont val="宋体"/>
        <charset val="134"/>
      </rPr>
      <t>）</t>
    </r>
  </si>
  <si>
    <t>605-2</t>
  </si>
  <si>
    <r>
      <rPr>
        <sz val="10"/>
        <rFont val="宋体"/>
        <charset val="134"/>
      </rPr>
      <t>补植紫叶李（杆径</t>
    </r>
    <r>
      <rPr>
        <sz val="10"/>
        <rFont val="Times New Roman"/>
        <charset val="134"/>
      </rPr>
      <t>:7cm-8cm</t>
    </r>
    <r>
      <rPr>
        <sz val="10"/>
        <rFont val="宋体"/>
        <charset val="134"/>
      </rPr>
      <t>）</t>
    </r>
  </si>
  <si>
    <t>605-3</t>
  </si>
  <si>
    <r>
      <rPr>
        <sz val="10"/>
        <rFont val="宋体"/>
        <charset val="134"/>
      </rPr>
      <t>补植丛生紫薇（杆径</t>
    </r>
    <r>
      <rPr>
        <sz val="10"/>
        <rFont val="Times New Roman"/>
        <charset val="134"/>
      </rPr>
      <t>:6cm-7cm</t>
    </r>
    <r>
      <rPr>
        <sz val="10"/>
        <rFont val="宋体"/>
        <charset val="134"/>
      </rPr>
      <t>）</t>
    </r>
  </si>
  <si>
    <t>605-4</t>
  </si>
  <si>
    <r>
      <rPr>
        <sz val="10"/>
        <rFont val="宋体"/>
        <charset val="134"/>
      </rPr>
      <t>补植红叶石楠球（</t>
    </r>
    <r>
      <rPr>
        <sz val="10"/>
        <rFont val="Times New Roman"/>
        <charset val="134"/>
      </rPr>
      <t>P:120-150cm</t>
    </r>
    <r>
      <rPr>
        <sz val="10"/>
        <rFont val="宋体"/>
        <charset val="134"/>
      </rPr>
      <t>）</t>
    </r>
  </si>
  <si>
    <t>605-5</t>
  </si>
  <si>
    <r>
      <rPr>
        <sz val="10"/>
        <rFont val="宋体"/>
        <charset val="134"/>
      </rPr>
      <t>补植红叶石楠（</t>
    </r>
    <r>
      <rPr>
        <sz val="10"/>
        <rFont val="Times New Roman"/>
        <charset val="134"/>
      </rPr>
      <t>H:60-70cm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36</t>
    </r>
    <r>
      <rPr>
        <sz val="10"/>
        <rFont val="宋体"/>
        <charset val="134"/>
      </rPr>
      <t>株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平）</t>
    </r>
  </si>
  <si>
    <t>m2</t>
  </si>
  <si>
    <t>605-6</t>
  </si>
  <si>
    <t>补植夹竹桃</t>
  </si>
  <si>
    <t>305-7</t>
  </si>
  <si>
    <t>蜀桧</t>
  </si>
  <si>
    <t>605-8</t>
  </si>
  <si>
    <r>
      <rPr>
        <sz val="10"/>
        <rFont val="宋体"/>
        <charset val="134"/>
      </rPr>
      <t>补植海桐苗（</t>
    </r>
    <r>
      <rPr>
        <sz val="10"/>
        <rFont val="Times New Roman"/>
        <charset val="134"/>
      </rPr>
      <t>H:50-60cm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36</t>
    </r>
    <r>
      <rPr>
        <sz val="10"/>
        <rFont val="宋体"/>
        <charset val="134"/>
      </rPr>
      <t>株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平）</t>
    </r>
  </si>
  <si>
    <r>
      <rPr>
        <sz val="10"/>
        <rFont val="宋体"/>
        <charset val="134"/>
      </rPr>
      <t>基价类</t>
    </r>
    <r>
      <rPr>
        <sz val="10"/>
        <rFont val="Times New Roman"/>
        <charset val="134"/>
      </rPr>
      <t>600</t>
    </r>
    <r>
      <rPr>
        <sz val="10"/>
        <rFont val="宋体"/>
        <charset val="134"/>
      </rPr>
      <t>章小计（结转至清单汇总表）</t>
    </r>
  </si>
  <si>
    <r>
      <rPr>
        <sz val="10"/>
        <rFont val="宋体"/>
        <charset val="134"/>
      </rPr>
      <t>单价类</t>
    </r>
    <r>
      <rPr>
        <sz val="10"/>
        <rFont val="Times New Roman"/>
        <charset val="134"/>
      </rPr>
      <t>600</t>
    </r>
    <r>
      <rPr>
        <sz val="10"/>
        <rFont val="宋体"/>
        <charset val="134"/>
      </rPr>
      <t>章小计（结转至清单汇总表）</t>
    </r>
  </si>
  <si>
    <r>
      <rPr>
        <sz val="10"/>
        <color theme="1"/>
        <rFont val="Times New Roman"/>
        <charset val="134"/>
      </rPr>
      <t>800</t>
    </r>
    <r>
      <rPr>
        <sz val="10"/>
        <color theme="1"/>
        <rFont val="宋体"/>
        <charset val="134"/>
      </rPr>
      <t>章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其他</t>
    </r>
  </si>
  <si>
    <t>环境专项整治费</t>
  </si>
  <si>
    <t>次</t>
  </si>
  <si>
    <t>日常应急处置</t>
  </si>
  <si>
    <t>更换隔离栅</t>
  </si>
  <si>
    <t>声屏障阳光板更换</t>
  </si>
  <si>
    <t>声屏障立柱更换</t>
  </si>
  <si>
    <t>kg</t>
  </si>
  <si>
    <t>声屏障更换（发泡铝）</t>
  </si>
  <si>
    <t>声屏障更换（铝合金）</t>
  </si>
  <si>
    <r>
      <rPr>
        <sz val="10"/>
        <color theme="1"/>
        <rFont val="宋体"/>
        <charset val="134"/>
      </rPr>
      <t>基价类</t>
    </r>
    <r>
      <rPr>
        <sz val="10"/>
        <color theme="1"/>
        <rFont val="Times New Roman"/>
        <charset val="134"/>
      </rPr>
      <t>800</t>
    </r>
    <r>
      <rPr>
        <sz val="10"/>
        <color theme="1"/>
        <rFont val="宋体"/>
        <charset val="134"/>
      </rPr>
      <t>章小计（结转至清单汇总表）</t>
    </r>
  </si>
  <si>
    <r>
      <rPr>
        <sz val="10"/>
        <color theme="1"/>
        <rFont val="宋体"/>
        <charset val="134"/>
      </rPr>
      <t>单价类</t>
    </r>
    <r>
      <rPr>
        <sz val="10"/>
        <color theme="1"/>
        <rFont val="Times New Roman"/>
        <charset val="134"/>
      </rPr>
      <t>800</t>
    </r>
    <r>
      <rPr>
        <sz val="10"/>
        <color theme="1"/>
        <rFont val="宋体"/>
        <charset val="134"/>
      </rPr>
      <t>章小计（结转至清单汇总表）</t>
    </r>
  </si>
  <si>
    <r>
      <rPr>
        <sz val="10"/>
        <color theme="1"/>
        <rFont val="Times New Roman"/>
        <charset val="134"/>
      </rPr>
      <t>900</t>
    </r>
    <r>
      <rPr>
        <sz val="10"/>
        <color theme="1"/>
        <rFont val="宋体"/>
        <charset val="134"/>
      </rPr>
      <t>章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路灯</t>
    </r>
  </si>
  <si>
    <t>高杆灯维护</t>
  </si>
  <si>
    <r>
      <rPr>
        <sz val="10"/>
        <color theme="1"/>
        <rFont val="宋体"/>
        <charset val="134"/>
      </rPr>
      <t>基价类</t>
    </r>
    <r>
      <rPr>
        <sz val="10"/>
        <color theme="1"/>
        <rFont val="Times New Roman"/>
        <charset val="134"/>
      </rPr>
      <t>900</t>
    </r>
    <r>
      <rPr>
        <sz val="10"/>
        <color theme="1"/>
        <rFont val="宋体"/>
        <charset val="134"/>
      </rPr>
      <t>章小计（结转至清单汇总表）</t>
    </r>
  </si>
  <si>
    <r>
      <rPr>
        <sz val="10"/>
        <color theme="1"/>
        <rFont val="宋体"/>
        <charset val="134"/>
      </rPr>
      <t>单价类</t>
    </r>
    <r>
      <rPr>
        <sz val="10"/>
        <color theme="1"/>
        <rFont val="Times New Roman"/>
        <charset val="134"/>
      </rPr>
      <t>900</t>
    </r>
    <r>
      <rPr>
        <sz val="10"/>
        <color theme="1"/>
        <rFont val="宋体"/>
        <charset val="134"/>
      </rPr>
      <t>章小计（结转至清单汇总表）</t>
    </r>
  </si>
  <si>
    <r>
      <rPr>
        <sz val="10"/>
        <color theme="1"/>
        <rFont val="Times New Roman"/>
        <charset val="134"/>
      </rPr>
      <t>1000</t>
    </r>
    <r>
      <rPr>
        <sz val="10"/>
        <color theme="1"/>
        <rFont val="宋体"/>
        <charset val="134"/>
      </rPr>
      <t>章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冬防</t>
    </r>
  </si>
  <si>
    <t>备注</t>
  </si>
  <si>
    <r>
      <rPr>
        <sz val="10"/>
        <color theme="1"/>
        <rFont val="宋体"/>
        <charset val="134"/>
      </rPr>
      <t>装载机</t>
    </r>
    <r>
      <rPr>
        <sz val="10"/>
        <color theme="1"/>
        <rFont val="Times New Roman"/>
        <charset val="134"/>
      </rPr>
      <t>50</t>
    </r>
    <r>
      <rPr>
        <sz val="10"/>
        <color theme="1"/>
        <rFont val="宋体"/>
        <charset val="134"/>
      </rPr>
      <t>型</t>
    </r>
  </si>
  <si>
    <t>包月</t>
  </si>
  <si>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台</t>
    </r>
    <r>
      <rPr>
        <sz val="10"/>
        <color theme="1"/>
        <rFont val="Times New Roman"/>
        <charset val="134"/>
      </rPr>
      <t>×3</t>
    </r>
    <r>
      <rPr>
        <sz val="10"/>
        <color theme="1"/>
        <rFont val="宋体"/>
        <charset val="134"/>
      </rPr>
      <t>月</t>
    </r>
  </si>
  <si>
    <r>
      <rPr>
        <sz val="10"/>
        <color theme="1"/>
        <rFont val="宋体"/>
        <charset val="134"/>
      </rPr>
      <t>融雪撒布机（</t>
    </r>
    <r>
      <rPr>
        <sz val="10"/>
        <color theme="1"/>
        <rFont val="Times New Roman"/>
        <charset val="134"/>
      </rPr>
      <t>8m³</t>
    </r>
    <r>
      <rPr>
        <sz val="10"/>
        <color theme="1"/>
        <rFont val="宋体"/>
        <charset val="134"/>
      </rPr>
      <t>以上）</t>
    </r>
  </si>
  <si>
    <r>
      <rPr>
        <sz val="10"/>
        <color theme="1"/>
        <rFont val="Times New Roman"/>
        <charset val="134"/>
      </rPr>
      <t>8</t>
    </r>
    <r>
      <rPr>
        <sz val="10"/>
        <color theme="1"/>
        <rFont val="宋体"/>
        <charset val="134"/>
      </rPr>
      <t>台</t>
    </r>
    <r>
      <rPr>
        <sz val="10"/>
        <color theme="1"/>
        <rFont val="Times New Roman"/>
        <charset val="134"/>
      </rPr>
      <t>×3</t>
    </r>
    <r>
      <rPr>
        <sz val="10"/>
        <color theme="1"/>
        <rFont val="宋体"/>
        <charset val="134"/>
      </rPr>
      <t>个月</t>
    </r>
  </si>
  <si>
    <t>撒布机底盘车</t>
  </si>
  <si>
    <t>滚刷</t>
  </si>
  <si>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台</t>
    </r>
    <r>
      <rPr>
        <sz val="10"/>
        <color theme="1"/>
        <rFont val="Times New Roman"/>
        <charset val="134"/>
      </rPr>
      <t>×3</t>
    </r>
    <r>
      <rPr>
        <sz val="10"/>
        <color theme="1"/>
        <rFont val="宋体"/>
        <charset val="134"/>
      </rPr>
      <t>个月</t>
    </r>
  </si>
  <si>
    <t>滚刷底盘车</t>
  </si>
  <si>
    <t>雪铲</t>
  </si>
  <si>
    <t>雪铲底盘车</t>
  </si>
  <si>
    <t>环保融雪剂</t>
  </si>
  <si>
    <t>冬防人工</t>
  </si>
  <si>
    <t>人次</t>
  </si>
  <si>
    <t>防汛</t>
  </si>
  <si>
    <r>
      <rPr>
        <sz val="10"/>
        <color theme="1"/>
        <rFont val="宋体"/>
        <charset val="134"/>
      </rPr>
      <t>基价类</t>
    </r>
    <r>
      <rPr>
        <sz val="10"/>
        <color theme="1"/>
        <rFont val="Times New Roman"/>
        <charset val="134"/>
      </rPr>
      <t>1000</t>
    </r>
    <r>
      <rPr>
        <sz val="10"/>
        <color theme="1"/>
        <rFont val="宋体"/>
        <charset val="134"/>
      </rPr>
      <t>章小计（结转至清单汇总表）</t>
    </r>
  </si>
  <si>
    <r>
      <rPr>
        <sz val="10"/>
        <color theme="1"/>
        <rFont val="宋体"/>
        <charset val="134"/>
      </rPr>
      <t>单价类</t>
    </r>
    <r>
      <rPr>
        <sz val="10"/>
        <color theme="1"/>
        <rFont val="Times New Roman"/>
        <charset val="134"/>
      </rPr>
      <t>1000</t>
    </r>
    <r>
      <rPr>
        <sz val="10"/>
        <color theme="1"/>
        <rFont val="宋体"/>
        <charset val="134"/>
      </rPr>
      <t>章小计（结转至清单汇总表）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</si>
</sst>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0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b/>
      <sz val="14"/>
      <color theme="1"/>
      <name val="Times New Roman"/>
      <charset val="134"/>
    </font>
    <font>
      <sz val="10"/>
      <color theme="1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color rgb="FFFF0000"/>
      <name val="Times New Roman"/>
      <charset val="134"/>
    </font>
    <font>
      <b/>
      <sz val="11"/>
      <color theme="1"/>
      <name val="Times New Roman"/>
      <charset val="134"/>
    </font>
    <font>
      <sz val="11"/>
      <name val="Times New Roman"/>
      <charset val="134"/>
    </font>
    <font>
      <b/>
      <sz val="14"/>
      <name val="Times New Roman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sz val="12"/>
      <color theme="1"/>
      <name val="Times New Roman"/>
      <charset val="134"/>
    </font>
    <font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0"/>
    </font>
    <font>
      <sz val="12"/>
      <color theme="1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</cellStyleXfs>
  <cellXfs count="8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0" xfId="0" applyFont="1" applyFill="1">
      <alignment vertical="center"/>
    </xf>
    <xf numFmtId="0" fontId="5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5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 wrapText="1"/>
    </xf>
    <xf numFmtId="176" fontId="5" fillId="0" borderId="2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vertical="center"/>
    </xf>
    <xf numFmtId="176" fontId="5" fillId="0" borderId="2" xfId="0" applyNumberFormat="1" applyFont="1" applyFill="1" applyBorder="1" applyAlignment="1">
      <alignment vertical="center"/>
    </xf>
    <xf numFmtId="176" fontId="1" fillId="0" borderId="2" xfId="0" applyNumberFormat="1" applyFont="1" applyFill="1" applyBorder="1">
      <alignment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8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>
      <alignment vertical="center"/>
    </xf>
    <xf numFmtId="176" fontId="3" fillId="0" borderId="0" xfId="0" applyNumberFormat="1" applyFont="1" applyAlignment="1">
      <alignment horizontal="center" vertical="center"/>
    </xf>
    <xf numFmtId="176" fontId="11" fillId="0" borderId="0" xfId="0" applyNumberFormat="1" applyFont="1" applyAlignment="1">
      <alignment horizontal="left" vertical="center"/>
    </xf>
    <xf numFmtId="176" fontId="12" fillId="0" borderId="0" xfId="0" applyNumberFormat="1" applyFont="1" applyAlignment="1">
      <alignment horizontal="left" vertical="center"/>
    </xf>
    <xf numFmtId="176" fontId="13" fillId="0" borderId="0" xfId="0" applyNumberFormat="1" applyFont="1" applyAlignment="1">
      <alignment horizontal="center" vertical="center"/>
    </xf>
    <xf numFmtId="176" fontId="13" fillId="0" borderId="2" xfId="0" applyNumberFormat="1" applyFont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13" fillId="0" borderId="3" xfId="0" applyNumberFormat="1" applyFont="1" applyBorder="1" applyAlignment="1">
      <alignment horizontal="center" vertical="center"/>
    </xf>
    <xf numFmtId="176" fontId="13" fillId="0" borderId="6" xfId="0" applyNumberFormat="1" applyFont="1" applyBorder="1" applyAlignment="1">
      <alignment horizontal="center" vertical="center"/>
    </xf>
    <xf numFmtId="176" fontId="13" fillId="0" borderId="2" xfId="0" applyNumberFormat="1" applyFont="1" applyFill="1" applyBorder="1" applyAlignment="1" applyProtection="1">
      <alignment horizontal="center" vertical="center"/>
      <protection locked="0"/>
    </xf>
    <xf numFmtId="176" fontId="13" fillId="0" borderId="2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176" fontId="13" fillId="0" borderId="6" xfId="0" applyNumberFormat="1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vertical="center"/>
    </xf>
    <xf numFmtId="176" fontId="13" fillId="0" borderId="4" xfId="0" applyNumberFormat="1" applyFont="1" applyBorder="1" applyAlignment="1">
      <alignment horizontal="center" vertical="center"/>
    </xf>
    <xf numFmtId="176" fontId="13" fillId="0" borderId="2" xfId="0" applyNumberFormat="1" applyFont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showZeros="0" tabSelected="1" view="pageBreakPreview" zoomScaleNormal="100" topLeftCell="A5" workbookViewId="0">
      <selection activeCell="F12" sqref="F12"/>
    </sheetView>
  </sheetViews>
  <sheetFormatPr defaultColWidth="9" defaultRowHeight="13.8" outlineLevelCol="6"/>
  <cols>
    <col min="1" max="1" width="12.3796296296296" style="67" customWidth="1"/>
    <col min="2" max="2" width="15.75" style="67" customWidth="1"/>
    <col min="3" max="3" width="30.5" style="68" customWidth="1"/>
    <col min="4" max="7" width="18.5" style="67" customWidth="1"/>
    <col min="8" max="8" width="12.8888888888889" style="68"/>
    <col min="9" max="9" width="11.7777777777778" style="68"/>
    <col min="10" max="10" width="21.5" style="68" customWidth="1"/>
    <col min="11" max="16384" width="9" style="68"/>
  </cols>
  <sheetData>
    <row r="1" ht="30" customHeight="1" spans="1:7">
      <c r="A1" s="69" t="s">
        <v>0</v>
      </c>
      <c r="B1" s="69"/>
      <c r="C1" s="69"/>
      <c r="D1" s="69"/>
      <c r="E1" s="69"/>
      <c r="F1" s="69"/>
      <c r="G1" s="69"/>
    </row>
    <row r="2" ht="26" customHeight="1" spans="1:7">
      <c r="A2" s="70" t="s">
        <v>1</v>
      </c>
      <c r="B2" s="71"/>
      <c r="C2" s="71"/>
      <c r="D2" s="71"/>
      <c r="E2" s="71"/>
      <c r="F2" s="72" t="s">
        <v>2</v>
      </c>
      <c r="G2" s="72"/>
    </row>
    <row r="3" ht="25" customHeight="1" spans="1:7">
      <c r="A3" s="73" t="s">
        <v>3</v>
      </c>
      <c r="B3" s="73" t="s">
        <v>4</v>
      </c>
      <c r="C3" s="73" t="s">
        <v>5</v>
      </c>
      <c r="D3" s="73" t="s">
        <v>6</v>
      </c>
      <c r="E3" s="73"/>
      <c r="F3" s="73" t="s">
        <v>7</v>
      </c>
      <c r="G3" s="73"/>
    </row>
    <row r="4" ht="25" customHeight="1" spans="1:7">
      <c r="A4" s="73"/>
      <c r="B4" s="73"/>
      <c r="C4" s="73"/>
      <c r="D4" s="73" t="s">
        <v>8</v>
      </c>
      <c r="E4" s="73" t="s">
        <v>9</v>
      </c>
      <c r="F4" s="73" t="s">
        <v>8</v>
      </c>
      <c r="G4" s="73" t="s">
        <v>9</v>
      </c>
    </row>
    <row r="5" ht="25" customHeight="1" spans="1:7">
      <c r="A5" s="73">
        <v>1</v>
      </c>
      <c r="B5" s="73">
        <v>100</v>
      </c>
      <c r="C5" s="74" t="s">
        <v>10</v>
      </c>
      <c r="D5" s="73">
        <f>第100章!F10</f>
        <v>0</v>
      </c>
      <c r="E5" s="73"/>
      <c r="F5" s="73">
        <f>第100章!L10</f>
        <v>0</v>
      </c>
      <c r="G5" s="73"/>
    </row>
    <row r="6" ht="25" customHeight="1" spans="1:7">
      <c r="A6" s="73">
        <v>2</v>
      </c>
      <c r="B6" s="73">
        <v>200</v>
      </c>
      <c r="C6" s="75" t="s">
        <v>11</v>
      </c>
      <c r="D6" s="73">
        <f>第200章!F20</f>
        <v>0</v>
      </c>
      <c r="E6" s="73"/>
      <c r="F6" s="73">
        <f>第200章!L20</f>
        <v>0</v>
      </c>
      <c r="G6" s="73"/>
    </row>
    <row r="7" ht="25" customHeight="1" spans="1:7">
      <c r="A7" s="73">
        <v>3</v>
      </c>
      <c r="B7" s="73">
        <v>300</v>
      </c>
      <c r="C7" s="75" t="s">
        <v>12</v>
      </c>
      <c r="D7" s="73">
        <f>第300章!F20</f>
        <v>0</v>
      </c>
      <c r="E7" s="73"/>
      <c r="F7" s="73">
        <f>第300章!L20</f>
        <v>0</v>
      </c>
      <c r="G7" s="73"/>
    </row>
    <row r="8" ht="25" customHeight="1" spans="1:7">
      <c r="A8" s="73">
        <v>4</v>
      </c>
      <c r="B8" s="73">
        <v>400</v>
      </c>
      <c r="C8" s="74" t="s">
        <v>13</v>
      </c>
      <c r="D8" s="73">
        <f>第400章!F13</f>
        <v>0</v>
      </c>
      <c r="E8" s="73"/>
      <c r="F8" s="73">
        <f>第400章!L13</f>
        <v>0</v>
      </c>
      <c r="G8" s="73"/>
    </row>
    <row r="9" ht="25" customHeight="1" spans="1:7">
      <c r="A9" s="73">
        <v>5</v>
      </c>
      <c r="B9" s="73">
        <v>500</v>
      </c>
      <c r="C9" s="74" t="s">
        <v>14</v>
      </c>
      <c r="D9" s="73">
        <f>第500章!F16</f>
        <v>0</v>
      </c>
      <c r="E9" s="73"/>
      <c r="F9" s="73">
        <f>第500章!L16</f>
        <v>0</v>
      </c>
      <c r="G9" s="73"/>
    </row>
    <row r="10" ht="25" customHeight="1" spans="1:7">
      <c r="A10" s="73">
        <v>6</v>
      </c>
      <c r="B10" s="73">
        <v>600</v>
      </c>
      <c r="C10" s="75" t="s">
        <v>15</v>
      </c>
      <c r="D10" s="73">
        <f>第600章!F18</f>
        <v>0</v>
      </c>
      <c r="E10" s="73"/>
      <c r="F10" s="73">
        <f>第600章!L18</f>
        <v>0</v>
      </c>
      <c r="G10" s="73"/>
    </row>
    <row r="11" ht="25" customHeight="1" spans="1:7">
      <c r="A11" s="73">
        <v>7</v>
      </c>
      <c r="B11" s="73">
        <v>800</v>
      </c>
      <c r="C11" s="73" t="s">
        <v>16</v>
      </c>
      <c r="D11" s="73">
        <f>第800章!F13</f>
        <v>0</v>
      </c>
      <c r="E11" s="73"/>
      <c r="F11" s="73">
        <f>第800章!L13</f>
        <v>0</v>
      </c>
      <c r="G11" s="73"/>
    </row>
    <row r="12" ht="25" customHeight="1" spans="1:7">
      <c r="A12" s="73">
        <v>8</v>
      </c>
      <c r="B12" s="73">
        <v>900</v>
      </c>
      <c r="C12" s="73" t="s">
        <v>17</v>
      </c>
      <c r="D12" s="73">
        <f>第900章!F13</f>
        <v>0</v>
      </c>
      <c r="E12" s="73"/>
      <c r="F12" s="73">
        <f>第900章!L13</f>
        <v>0</v>
      </c>
      <c r="G12" s="73"/>
    </row>
    <row r="13" ht="25" customHeight="1" spans="1:7">
      <c r="A13" s="73">
        <v>10</v>
      </c>
      <c r="B13" s="73">
        <v>1000</v>
      </c>
      <c r="C13" s="73" t="s">
        <v>18</v>
      </c>
      <c r="D13" s="73"/>
      <c r="E13" s="73"/>
      <c r="F13" s="73">
        <f>第1000章!L18</f>
        <v>0</v>
      </c>
      <c r="G13" s="73"/>
    </row>
    <row r="14" ht="25" customHeight="1" spans="1:7">
      <c r="A14" s="73">
        <v>11</v>
      </c>
      <c r="B14" s="73" t="s">
        <v>19</v>
      </c>
      <c r="C14" s="73"/>
      <c r="D14" s="73">
        <f>SUM(D5:D12)</f>
        <v>0</v>
      </c>
      <c r="E14" s="73"/>
      <c r="F14" s="73">
        <f>SUM(F5:F13)</f>
        <v>0</v>
      </c>
      <c r="G14" s="73"/>
    </row>
    <row r="15" ht="25" customHeight="1" spans="1:7">
      <c r="A15" s="73">
        <v>12</v>
      </c>
      <c r="B15" s="76" t="s">
        <v>20</v>
      </c>
      <c r="C15" s="77"/>
      <c r="D15" s="73">
        <f>D14*8%</f>
        <v>0</v>
      </c>
      <c r="E15" s="73"/>
      <c r="F15" s="73">
        <f>F14*8%</f>
        <v>0</v>
      </c>
      <c r="G15" s="73"/>
    </row>
    <row r="16" ht="25" customHeight="1" spans="1:7">
      <c r="A16" s="73">
        <v>13</v>
      </c>
      <c r="B16" s="73" t="s">
        <v>21</v>
      </c>
      <c r="C16" s="73"/>
      <c r="D16" s="73">
        <f>D14*2%</f>
        <v>0</v>
      </c>
      <c r="E16" s="73"/>
      <c r="F16" s="73">
        <f>F14*2%</f>
        <v>0</v>
      </c>
      <c r="G16" s="73"/>
    </row>
    <row r="17" ht="25" customHeight="1" spans="1:7">
      <c r="A17" s="73">
        <v>14</v>
      </c>
      <c r="B17" s="76" t="s">
        <v>22</v>
      </c>
      <c r="C17" s="77"/>
      <c r="D17" s="78"/>
      <c r="E17" s="73" t="s">
        <v>23</v>
      </c>
      <c r="F17" s="73" t="s">
        <v>23</v>
      </c>
      <c r="G17" s="73" t="s">
        <v>23</v>
      </c>
    </row>
    <row r="18" s="66" customFormat="1" ht="25" customHeight="1" spans="1:7">
      <c r="A18" s="79">
        <v>15</v>
      </c>
      <c r="B18" s="80" t="s">
        <v>24</v>
      </c>
      <c r="C18" s="81"/>
      <c r="D18" s="79">
        <f>D14+D15+D16+D17</f>
        <v>0</v>
      </c>
      <c r="E18" s="79"/>
      <c r="F18" s="79">
        <f>F14+F15+F16</f>
        <v>0</v>
      </c>
      <c r="G18" s="82"/>
    </row>
    <row r="19" ht="25" customHeight="1" spans="1:7">
      <c r="A19" s="73">
        <v>15</v>
      </c>
      <c r="B19" s="73" t="s">
        <v>25</v>
      </c>
      <c r="C19" s="73"/>
      <c r="D19" s="76">
        <f>D18+F18</f>
        <v>0</v>
      </c>
      <c r="E19" s="83"/>
      <c r="F19" s="77"/>
      <c r="G19" s="84"/>
    </row>
  </sheetData>
  <sheetProtection algorithmName="SHA-512" hashValue="7XrQFVRAHb/lWdhlFDlyGh/JPWfCNyrdhfRSCLcGupzpJSd0R86pYAtEpMv6wRVDrHPk3DO2yPzhsqueYfsO/w==" saltValue="MVOYrVuyebCI/H4TgI/5hw==" spinCount="100000" sheet="1" formatColumns="0" formatRows="0" objects="1"/>
  <mergeCells count="15">
    <mergeCell ref="A1:G1"/>
    <mergeCell ref="A2:E2"/>
    <mergeCell ref="F2:G2"/>
    <mergeCell ref="D3:E3"/>
    <mergeCell ref="F3:G3"/>
    <mergeCell ref="B14:C14"/>
    <mergeCell ref="B15:C15"/>
    <mergeCell ref="B16:C16"/>
    <mergeCell ref="B17:C17"/>
    <mergeCell ref="B18:C18"/>
    <mergeCell ref="B19:C19"/>
    <mergeCell ref="D19:F19"/>
    <mergeCell ref="A3:A4"/>
    <mergeCell ref="B3:B4"/>
    <mergeCell ref="C3:C4"/>
  </mergeCells>
  <pageMargins left="0.700694444444445" right="0.700694444444445" top="0.751388888888889" bottom="0.554861111111111" header="0.298611111111111" footer="0.298611111111111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showZeros="0" view="pageBreakPreview" zoomScaleNormal="100" workbookViewId="0">
      <selection activeCell="H13" sqref="H13"/>
    </sheetView>
  </sheetViews>
  <sheetFormatPr defaultColWidth="8.88888888888889" defaultRowHeight="13.8"/>
  <cols>
    <col min="1" max="1" width="8.87962962962963" style="2" customWidth="1"/>
    <col min="2" max="2" width="12.8796296296296" style="2" customWidth="1"/>
    <col min="3" max="6" width="9.25" style="2" customWidth="1"/>
    <col min="7" max="7" width="9.77777777777778" style="2" customWidth="1"/>
    <col min="8" max="8" width="20.8796296296296" style="2" customWidth="1"/>
    <col min="9" max="9" width="7.62962962962963" style="2" customWidth="1"/>
    <col min="10" max="10" width="9.77777777777778" style="2" customWidth="1"/>
    <col min="11" max="11" width="9.75" style="2" customWidth="1"/>
    <col min="12" max="12" width="10.3796296296296" style="2" customWidth="1"/>
    <col min="13" max="13" width="11" style="2" customWidth="1"/>
    <col min="14" max="14" width="8.88888888888889" style="2"/>
    <col min="15" max="15" width="12.6296296296296" style="2"/>
    <col min="16" max="16384" width="8.88888888888889" style="2"/>
  </cols>
  <sheetData>
    <row r="1" ht="30" customHeight="1" spans="1:13">
      <c r="A1" s="3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24" customHeight="1" spans="1:13">
      <c r="A2" s="4" t="str">
        <f>汇总表!A2</f>
        <v>范围：宁合高速龙华立交至苏皖交界（根据宁合高速实体移交清单确认）</v>
      </c>
      <c r="B2" s="5"/>
      <c r="C2" s="5"/>
      <c r="D2" s="5"/>
      <c r="E2" s="5"/>
      <c r="F2" s="5"/>
      <c r="G2" s="5"/>
      <c r="H2" s="6"/>
      <c r="I2" s="6"/>
      <c r="J2" s="16" t="s">
        <v>27</v>
      </c>
      <c r="K2" s="6"/>
      <c r="L2" s="6"/>
      <c r="M2" s="6"/>
    </row>
    <row r="3" s="1" customFormat="1" ht="24" customHeight="1" spans="1:13">
      <c r="A3" s="7" t="s">
        <v>180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="1" customFormat="1" ht="24" customHeight="1" spans="1:13">
      <c r="A4" s="8" t="s">
        <v>29</v>
      </c>
      <c r="B4" s="9"/>
      <c r="C4" s="9"/>
      <c r="D4" s="9"/>
      <c r="E4" s="9"/>
      <c r="F4" s="9"/>
      <c r="G4" s="10" t="s">
        <v>30</v>
      </c>
      <c r="H4" s="11"/>
      <c r="I4" s="11"/>
      <c r="J4" s="11"/>
      <c r="K4" s="11"/>
      <c r="L4" s="11"/>
      <c r="M4" s="17"/>
    </row>
    <row r="5" s="1" customFormat="1" ht="24" customHeight="1" spans="1:13">
      <c r="A5" s="12" t="s">
        <v>31</v>
      </c>
      <c r="B5" s="12" t="s">
        <v>32</v>
      </c>
      <c r="C5" s="12" t="s">
        <v>33</v>
      </c>
      <c r="D5" s="12" t="s">
        <v>34</v>
      </c>
      <c r="E5" s="12" t="s">
        <v>35</v>
      </c>
      <c r="F5" s="12" t="s">
        <v>36</v>
      </c>
      <c r="G5" s="12" t="s">
        <v>31</v>
      </c>
      <c r="H5" s="12" t="s">
        <v>32</v>
      </c>
      <c r="I5" s="12" t="s">
        <v>33</v>
      </c>
      <c r="J5" s="12" t="s">
        <v>34</v>
      </c>
      <c r="K5" s="12" t="s">
        <v>35</v>
      </c>
      <c r="L5" s="12" t="s">
        <v>36</v>
      </c>
      <c r="M5" s="8" t="s">
        <v>181</v>
      </c>
    </row>
    <row r="6" s="1" customFormat="1" ht="24" customHeight="1" spans="1:13">
      <c r="A6" s="9"/>
      <c r="B6" s="9"/>
      <c r="C6" s="9"/>
      <c r="D6" s="9"/>
      <c r="E6" s="9"/>
      <c r="F6" s="9"/>
      <c r="G6" s="9">
        <v>1001</v>
      </c>
      <c r="H6" s="13" t="s">
        <v>182</v>
      </c>
      <c r="I6" s="8" t="s">
        <v>183</v>
      </c>
      <c r="J6" s="9">
        <v>6</v>
      </c>
      <c r="K6" s="18"/>
      <c r="L6" s="9">
        <f t="shared" ref="L6:L15" si="0">J6*K6</f>
        <v>0</v>
      </c>
      <c r="M6" s="19" t="s">
        <v>184</v>
      </c>
    </row>
    <row r="7" s="1" customFormat="1" ht="24" customHeight="1" spans="1:13">
      <c r="A7" s="9"/>
      <c r="B7" s="9"/>
      <c r="C7" s="9"/>
      <c r="D7" s="9"/>
      <c r="E7" s="9"/>
      <c r="F7" s="9"/>
      <c r="G7" s="9">
        <v>1002</v>
      </c>
      <c r="H7" s="13" t="s">
        <v>185</v>
      </c>
      <c r="I7" s="8" t="s">
        <v>183</v>
      </c>
      <c r="J7" s="9">
        <v>24</v>
      </c>
      <c r="K7" s="18"/>
      <c r="L7" s="9">
        <f t="shared" si="0"/>
        <v>0</v>
      </c>
      <c r="M7" s="19" t="s">
        <v>186</v>
      </c>
    </row>
    <row r="8" s="1" customFormat="1" ht="24" customHeight="1" spans="1:13">
      <c r="A8" s="9"/>
      <c r="B8" s="9"/>
      <c r="C8" s="9"/>
      <c r="D8" s="9"/>
      <c r="E8" s="9"/>
      <c r="F8" s="9"/>
      <c r="G8" s="9">
        <v>1003</v>
      </c>
      <c r="H8" s="13" t="s">
        <v>187</v>
      </c>
      <c r="I8" s="8" t="s">
        <v>183</v>
      </c>
      <c r="J8" s="9">
        <v>24</v>
      </c>
      <c r="K8" s="18"/>
      <c r="L8" s="9">
        <f t="shared" si="0"/>
        <v>0</v>
      </c>
      <c r="M8" s="19" t="s">
        <v>186</v>
      </c>
    </row>
    <row r="9" s="1" customFormat="1" ht="24" customHeight="1" spans="1:13">
      <c r="A9" s="9"/>
      <c r="B9" s="9"/>
      <c r="C9" s="9"/>
      <c r="D9" s="9"/>
      <c r="E9" s="9"/>
      <c r="F9" s="9"/>
      <c r="G9" s="9">
        <v>1004</v>
      </c>
      <c r="H9" s="13" t="s">
        <v>188</v>
      </c>
      <c r="I9" s="8" t="s">
        <v>183</v>
      </c>
      <c r="J9" s="9">
        <v>12</v>
      </c>
      <c r="K9" s="18"/>
      <c r="L9" s="9">
        <f t="shared" si="0"/>
        <v>0</v>
      </c>
      <c r="M9" s="19" t="s">
        <v>189</v>
      </c>
    </row>
    <row r="10" s="1" customFormat="1" ht="24" customHeight="1" spans="1:13">
      <c r="A10" s="9"/>
      <c r="B10" s="9"/>
      <c r="C10" s="9"/>
      <c r="D10" s="9"/>
      <c r="E10" s="9"/>
      <c r="F10" s="9"/>
      <c r="G10" s="9">
        <v>1005</v>
      </c>
      <c r="H10" s="13" t="s">
        <v>190</v>
      </c>
      <c r="I10" s="8" t="s">
        <v>183</v>
      </c>
      <c r="J10" s="9">
        <v>12</v>
      </c>
      <c r="K10" s="18"/>
      <c r="L10" s="9">
        <f t="shared" si="0"/>
        <v>0</v>
      </c>
      <c r="M10" s="19" t="s">
        <v>189</v>
      </c>
    </row>
    <row r="11" s="1" customFormat="1" ht="24" customHeight="1" spans="1:13">
      <c r="A11" s="9"/>
      <c r="B11" s="9"/>
      <c r="C11" s="9"/>
      <c r="D11" s="9"/>
      <c r="E11" s="9"/>
      <c r="F11" s="9"/>
      <c r="G11" s="9">
        <v>1006</v>
      </c>
      <c r="H11" s="13" t="s">
        <v>191</v>
      </c>
      <c r="I11" s="8" t="s">
        <v>183</v>
      </c>
      <c r="J11" s="9">
        <v>12</v>
      </c>
      <c r="K11" s="18"/>
      <c r="L11" s="9">
        <f t="shared" si="0"/>
        <v>0</v>
      </c>
      <c r="M11" s="19" t="s">
        <v>189</v>
      </c>
    </row>
    <row r="12" s="1" customFormat="1" ht="24" customHeight="1" spans="1:13">
      <c r="A12" s="9"/>
      <c r="B12" s="9"/>
      <c r="C12" s="9"/>
      <c r="D12" s="9"/>
      <c r="E12" s="9"/>
      <c r="F12" s="9"/>
      <c r="G12" s="9">
        <v>1007</v>
      </c>
      <c r="H12" s="13" t="s">
        <v>192</v>
      </c>
      <c r="I12" s="8" t="s">
        <v>183</v>
      </c>
      <c r="J12" s="9">
        <v>12</v>
      </c>
      <c r="K12" s="18"/>
      <c r="L12" s="9">
        <f t="shared" si="0"/>
        <v>0</v>
      </c>
      <c r="M12" s="19" t="s">
        <v>189</v>
      </c>
    </row>
    <row r="13" s="1" customFormat="1" ht="24" customHeight="1" spans="1:13">
      <c r="A13" s="9"/>
      <c r="B13" s="9"/>
      <c r="C13" s="9"/>
      <c r="D13" s="9"/>
      <c r="E13" s="9"/>
      <c r="F13" s="9"/>
      <c r="G13" s="9">
        <v>1008</v>
      </c>
      <c r="H13" s="13" t="s">
        <v>193</v>
      </c>
      <c r="I13" s="8" t="s">
        <v>98</v>
      </c>
      <c r="J13" s="9">
        <v>350</v>
      </c>
      <c r="K13" s="18"/>
      <c r="L13" s="9">
        <f t="shared" si="0"/>
        <v>0</v>
      </c>
      <c r="M13" s="19"/>
    </row>
    <row r="14" s="1" customFormat="1" ht="24" customHeight="1" spans="1:13">
      <c r="A14" s="9"/>
      <c r="B14" s="9"/>
      <c r="C14" s="9"/>
      <c r="D14" s="9"/>
      <c r="E14" s="9"/>
      <c r="F14" s="9"/>
      <c r="G14" s="9">
        <v>1009</v>
      </c>
      <c r="H14" s="13" t="s">
        <v>194</v>
      </c>
      <c r="I14" s="8" t="s">
        <v>195</v>
      </c>
      <c r="J14" s="9">
        <v>1500</v>
      </c>
      <c r="K14" s="18"/>
      <c r="L14" s="9">
        <f t="shared" si="0"/>
        <v>0</v>
      </c>
      <c r="M14" s="19"/>
    </row>
    <row r="15" s="1" customFormat="1" ht="24" customHeight="1" spans="1:13">
      <c r="A15" s="9"/>
      <c r="B15" s="9"/>
      <c r="C15" s="9"/>
      <c r="D15" s="9"/>
      <c r="E15" s="9"/>
      <c r="F15" s="9"/>
      <c r="G15" s="9">
        <v>1010</v>
      </c>
      <c r="H15" s="13" t="s">
        <v>196</v>
      </c>
      <c r="I15" s="8" t="s">
        <v>110</v>
      </c>
      <c r="J15" s="9">
        <v>1</v>
      </c>
      <c r="K15" s="18"/>
      <c r="L15" s="9">
        <f t="shared" si="0"/>
        <v>0</v>
      </c>
      <c r="M15" s="19"/>
    </row>
    <row r="16" s="1" customFormat="1" ht="24" customHeight="1" spans="1:13">
      <c r="A16" s="9"/>
      <c r="B16" s="9"/>
      <c r="C16" s="9"/>
      <c r="D16" s="9"/>
      <c r="E16" s="9"/>
      <c r="F16" s="9"/>
      <c r="G16" s="14"/>
      <c r="H16" s="15"/>
      <c r="I16" s="9"/>
      <c r="J16" s="9"/>
      <c r="K16" s="9"/>
      <c r="L16" s="9"/>
      <c r="M16" s="19"/>
    </row>
    <row r="17" s="1" customFormat="1" ht="24" customHeight="1" spans="1:13">
      <c r="A17" s="9"/>
      <c r="B17" s="9"/>
      <c r="C17" s="9"/>
      <c r="D17" s="9"/>
      <c r="E17" s="9"/>
      <c r="F17" s="9"/>
      <c r="G17" s="14"/>
      <c r="H17" s="15"/>
      <c r="I17" s="9"/>
      <c r="J17" s="9"/>
      <c r="K17" s="9"/>
      <c r="L17" s="9"/>
      <c r="M17" s="19"/>
    </row>
    <row r="18" s="1" customFormat="1" ht="24" customHeight="1" spans="1:13">
      <c r="A18" s="8" t="s">
        <v>197</v>
      </c>
      <c r="B18" s="9"/>
      <c r="C18" s="9"/>
      <c r="D18" s="9"/>
      <c r="E18" s="9"/>
      <c r="F18" s="9">
        <f>SUM(F16:F17)</f>
        <v>0</v>
      </c>
      <c r="G18" s="8" t="s">
        <v>198</v>
      </c>
      <c r="H18" s="9"/>
      <c r="I18" s="9"/>
      <c r="J18" s="9"/>
      <c r="K18" s="9"/>
      <c r="L18" s="9">
        <f>SUM(L5:L17)</f>
        <v>0</v>
      </c>
      <c r="M18" s="19"/>
    </row>
    <row r="19" s="1" customFormat="1" ht="24" customHeight="1"/>
    <row r="20" s="1" customFormat="1" ht="24" customHeight="1"/>
    <row r="21" s="1" customFormat="1" ht="24" customHeight="1"/>
    <row r="22" s="1" customFormat="1" ht="24" customHeight="1"/>
    <row r="23" s="1" customFormat="1" ht="13.2"/>
    <row r="24" s="1" customFormat="1" ht="13.2"/>
  </sheetData>
  <sheetProtection password="CC33" sheet="1" formatColumns="0" formatRows="0" objects="1"/>
  <mergeCells count="7">
    <mergeCell ref="A1:M1"/>
    <mergeCell ref="J2:M2"/>
    <mergeCell ref="A3:M3"/>
    <mergeCell ref="A4:F4"/>
    <mergeCell ref="G4:M4"/>
    <mergeCell ref="A18:E18"/>
    <mergeCell ref="G18:K18"/>
  </mergeCells>
  <pageMargins left="0.503472222222222" right="0.503472222222222" top="0.747916666666667" bottom="0.747916666666667" header="0.298611111111111" footer="0.298611111111111"/>
  <pageSetup paperSize="9" scale="97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showZeros="0" view="pageBreakPreview" zoomScaleNormal="100" workbookViewId="0">
      <selection activeCell="E8" sqref="E8"/>
    </sheetView>
  </sheetViews>
  <sheetFormatPr defaultColWidth="9" defaultRowHeight="13.8"/>
  <cols>
    <col min="1" max="1" width="9.77777777777778" style="60" customWidth="1"/>
    <col min="2" max="2" width="25.6296296296296" style="60" customWidth="1"/>
    <col min="3" max="3" width="7.87962962962963" style="60" customWidth="1"/>
    <col min="4" max="4" width="9.87962962962963" style="60" customWidth="1"/>
    <col min="5" max="5" width="10" style="60" customWidth="1"/>
    <col min="6" max="6" width="10.6296296296296" style="60" customWidth="1"/>
    <col min="7" max="7" width="9.77777777777778" style="60" customWidth="1"/>
    <col min="8" max="8" width="20.8796296296296" style="60" customWidth="1"/>
    <col min="9" max="9" width="7.62962962962963" style="60" customWidth="1"/>
    <col min="10" max="10" width="7.77777777777778" style="60" customWidth="1"/>
    <col min="11" max="11" width="9.75" style="60" customWidth="1"/>
    <col min="12" max="12" width="10.3796296296296" style="60" customWidth="1"/>
    <col min="13" max="16384" width="9" style="21"/>
  </cols>
  <sheetData>
    <row r="1" s="59" customFormat="1" ht="30" customHeight="1" spans="1:12">
      <c r="A1" s="22" t="s">
        <v>26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="20" customFormat="1" ht="24" customHeight="1" spans="1:12">
      <c r="A2" s="23" t="str">
        <f>汇总表!A2</f>
        <v>范围：宁合高速龙华立交至苏皖交界（根据宁合高速实体移交清单确认）</v>
      </c>
      <c r="B2" s="24"/>
      <c r="C2" s="24"/>
      <c r="D2" s="24"/>
      <c r="E2" s="24"/>
      <c r="F2" s="24"/>
      <c r="G2" s="24"/>
      <c r="H2" s="24"/>
      <c r="I2" s="25"/>
      <c r="J2" s="33" t="s">
        <v>27</v>
      </c>
      <c r="K2" s="25"/>
      <c r="L2" s="25"/>
    </row>
    <row r="3" s="20" customFormat="1" ht="24" customHeight="1" spans="1:12">
      <c r="A3" s="26" t="s">
        <v>28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="20" customFormat="1" ht="24" customHeight="1" spans="1:12">
      <c r="A4" s="27" t="s">
        <v>29</v>
      </c>
      <c r="B4" s="26"/>
      <c r="C4" s="26"/>
      <c r="D4" s="26"/>
      <c r="E4" s="26"/>
      <c r="F4" s="26"/>
      <c r="G4" s="27" t="s">
        <v>30</v>
      </c>
      <c r="H4" s="26"/>
      <c r="I4" s="26"/>
      <c r="J4" s="26"/>
      <c r="K4" s="26"/>
      <c r="L4" s="26"/>
    </row>
    <row r="5" s="20" customFormat="1" ht="24" customHeight="1" spans="1:12">
      <c r="A5" s="27" t="s">
        <v>31</v>
      </c>
      <c r="B5" s="27" t="s">
        <v>32</v>
      </c>
      <c r="C5" s="27" t="s">
        <v>33</v>
      </c>
      <c r="D5" s="27" t="s">
        <v>34</v>
      </c>
      <c r="E5" s="27" t="s">
        <v>35</v>
      </c>
      <c r="F5" s="27" t="s">
        <v>36</v>
      </c>
      <c r="G5" s="27" t="s">
        <v>31</v>
      </c>
      <c r="H5" s="27" t="s">
        <v>32</v>
      </c>
      <c r="I5" s="27" t="s">
        <v>33</v>
      </c>
      <c r="J5" s="27" t="s">
        <v>34</v>
      </c>
      <c r="K5" s="27" t="s">
        <v>35</v>
      </c>
      <c r="L5" s="27" t="s">
        <v>36</v>
      </c>
    </row>
    <row r="6" s="20" customFormat="1" ht="24" customHeight="1" spans="1:13">
      <c r="A6" s="14">
        <v>101</v>
      </c>
      <c r="B6" s="49" t="s">
        <v>37</v>
      </c>
      <c r="C6" s="29" t="s">
        <v>38</v>
      </c>
      <c r="D6" s="14">
        <v>1</v>
      </c>
      <c r="E6" s="30"/>
      <c r="F6" s="14">
        <f>E6*D6</f>
        <v>0</v>
      </c>
      <c r="G6" s="61"/>
      <c r="H6" s="61"/>
      <c r="I6" s="61"/>
      <c r="J6" s="61"/>
      <c r="K6" s="61"/>
      <c r="L6" s="61"/>
      <c r="M6" s="65"/>
    </row>
    <row r="7" s="20" customFormat="1" ht="24" customHeight="1" spans="1:12">
      <c r="A7" s="14">
        <v>102</v>
      </c>
      <c r="B7" s="49" t="s">
        <v>39</v>
      </c>
      <c r="C7" s="14" t="s">
        <v>40</v>
      </c>
      <c r="D7" s="14">
        <v>29.884</v>
      </c>
      <c r="E7" s="30"/>
      <c r="F7" s="14">
        <f>E7*D7</f>
        <v>0</v>
      </c>
      <c r="G7" s="26"/>
      <c r="H7" s="26"/>
      <c r="I7" s="26"/>
      <c r="J7" s="26"/>
      <c r="K7" s="26"/>
      <c r="L7" s="26"/>
    </row>
    <row r="8" s="20" customFormat="1" ht="24" customHeight="1" spans="1:12">
      <c r="A8" s="14">
        <v>103</v>
      </c>
      <c r="B8" s="49" t="s">
        <v>41</v>
      </c>
      <c r="C8" s="29" t="s">
        <v>42</v>
      </c>
      <c r="D8" s="14">
        <v>60</v>
      </c>
      <c r="E8" s="30"/>
      <c r="F8" s="14">
        <f>E8*D8</f>
        <v>0</v>
      </c>
      <c r="G8" s="26"/>
      <c r="H8" s="26"/>
      <c r="I8" s="26"/>
      <c r="J8" s="26"/>
      <c r="K8" s="26"/>
      <c r="L8" s="26"/>
    </row>
    <row r="9" s="20" customFormat="1" ht="24" customHeight="1" spans="1:12">
      <c r="A9" s="14">
        <v>104</v>
      </c>
      <c r="B9" s="49" t="s">
        <v>43</v>
      </c>
      <c r="C9" s="29" t="s">
        <v>44</v>
      </c>
      <c r="D9" s="14">
        <v>1</v>
      </c>
      <c r="E9" s="30"/>
      <c r="F9" s="14">
        <f>E9*D9</f>
        <v>0</v>
      </c>
      <c r="G9" s="26"/>
      <c r="H9" s="26"/>
      <c r="I9" s="26"/>
      <c r="J9" s="26"/>
      <c r="K9" s="26"/>
      <c r="L9" s="26"/>
    </row>
    <row r="10" s="20" customFormat="1" ht="24" customHeight="1" spans="1:12">
      <c r="A10" s="62" t="s">
        <v>45</v>
      </c>
      <c r="B10" s="63"/>
      <c r="C10" s="63"/>
      <c r="D10" s="63"/>
      <c r="E10" s="64"/>
      <c r="F10" s="26">
        <f>SUM(F6:F9)</f>
        <v>0</v>
      </c>
      <c r="G10" s="62" t="s">
        <v>46</v>
      </c>
      <c r="H10" s="63"/>
      <c r="I10" s="63"/>
      <c r="J10" s="63"/>
      <c r="K10" s="64"/>
      <c r="L10" s="26">
        <f>SUM(L7:L9)</f>
        <v>0</v>
      </c>
    </row>
    <row r="11" ht="24" customHeight="1"/>
    <row r="12" ht="24" customHeight="1"/>
    <row r="13" ht="24" customHeight="1"/>
    <row r="14" ht="24" customHeight="1"/>
    <row r="15" ht="24" customHeight="1"/>
    <row r="16" ht="24" customHeight="1"/>
    <row r="17" ht="24" customHeight="1"/>
    <row r="18" ht="24" customHeight="1"/>
    <row r="19" ht="24" customHeight="1"/>
    <row r="20" ht="24" customHeight="1"/>
    <row r="21" ht="24" customHeight="1"/>
    <row r="22" ht="24" customHeight="1"/>
  </sheetData>
  <sheetProtection password="CC33" sheet="1" formatColumns="0" formatRows="0" objects="1"/>
  <mergeCells count="7">
    <mergeCell ref="A1:L1"/>
    <mergeCell ref="J2:L2"/>
    <mergeCell ref="A3:L3"/>
    <mergeCell ref="A4:F4"/>
    <mergeCell ref="G4:L4"/>
    <mergeCell ref="A10:E10"/>
    <mergeCell ref="G10:K10"/>
  </mergeCells>
  <pageMargins left="0.503472222222222" right="0.503472222222222" top="0.747916666666667" bottom="0.747916666666667" header="0.298611111111111" footer="0.298611111111111"/>
  <pageSetup paperSize="9" scale="97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showZeros="0" view="pageBreakPreview" zoomScaleNormal="100" workbookViewId="0">
      <selection activeCell="E10" sqref="E10"/>
    </sheetView>
  </sheetViews>
  <sheetFormatPr defaultColWidth="9" defaultRowHeight="13.8"/>
  <cols>
    <col min="1" max="1" width="9.77777777777778" style="2" customWidth="1"/>
    <col min="2" max="2" width="23.1296296296296" style="2" customWidth="1"/>
    <col min="3" max="3" width="7.87962962962963" style="2" customWidth="1"/>
    <col min="4" max="4" width="9.77777777777778" style="2" customWidth="1"/>
    <col min="5" max="5" width="10" style="2" customWidth="1"/>
    <col min="6" max="6" width="10.6296296296296" style="2" customWidth="1"/>
    <col min="7" max="7" width="9.77777777777778" style="2" customWidth="1"/>
    <col min="8" max="8" width="20.8796296296296" style="2" customWidth="1"/>
    <col min="9" max="9" width="7.62962962962963" style="2" customWidth="1"/>
    <col min="10" max="10" width="9.77777777777778" style="2" customWidth="1"/>
    <col min="11" max="11" width="9.75" style="2" customWidth="1"/>
    <col min="12" max="12" width="10.3796296296296" style="2" customWidth="1"/>
    <col min="13" max="14" width="9" style="2"/>
    <col min="15" max="15" width="12.6296296296296" style="2"/>
    <col min="16" max="16384" width="9" style="2"/>
  </cols>
  <sheetData>
    <row r="1" s="34" customFormat="1" ht="30" customHeight="1" spans="1:12">
      <c r="A1" s="3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24" customHeight="1" spans="1:12">
      <c r="A2" s="4" t="str">
        <f>汇总表!A2</f>
        <v>范围：宁合高速龙华立交至苏皖交界（根据宁合高速实体移交清单确认）</v>
      </c>
      <c r="B2" s="5"/>
      <c r="C2" s="5"/>
      <c r="D2" s="5"/>
      <c r="E2" s="5"/>
      <c r="F2" s="5"/>
      <c r="G2" s="5"/>
      <c r="H2" s="6"/>
      <c r="I2" s="6"/>
      <c r="J2" s="16" t="s">
        <v>27</v>
      </c>
      <c r="K2" s="6"/>
      <c r="L2" s="6"/>
    </row>
    <row r="3" s="1" customFormat="1" ht="24" customHeight="1" spans="1:12">
      <c r="A3" s="9" t="s">
        <v>47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="1" customFormat="1" ht="24" customHeight="1" spans="1:12">
      <c r="A4" s="8" t="s">
        <v>29</v>
      </c>
      <c r="B4" s="9"/>
      <c r="C4" s="9"/>
      <c r="D4" s="9"/>
      <c r="E4" s="9"/>
      <c r="F4" s="9"/>
      <c r="G4" s="8" t="s">
        <v>30</v>
      </c>
      <c r="H4" s="9"/>
      <c r="I4" s="9"/>
      <c r="J4" s="9"/>
      <c r="K4" s="9"/>
      <c r="L4" s="9"/>
    </row>
    <row r="5" s="1" customFormat="1" ht="24" customHeight="1" spans="1:12">
      <c r="A5" s="8" t="s">
        <v>31</v>
      </c>
      <c r="B5" s="8" t="s">
        <v>32</v>
      </c>
      <c r="C5" s="8" t="s">
        <v>33</v>
      </c>
      <c r="D5" s="8" t="s">
        <v>34</v>
      </c>
      <c r="E5" s="8" t="s">
        <v>35</v>
      </c>
      <c r="F5" s="8" t="s">
        <v>36</v>
      </c>
      <c r="G5" s="8" t="s">
        <v>31</v>
      </c>
      <c r="H5" s="8" t="s">
        <v>32</v>
      </c>
      <c r="I5" s="8" t="s">
        <v>33</v>
      </c>
      <c r="J5" s="8" t="s">
        <v>34</v>
      </c>
      <c r="K5" s="8" t="s">
        <v>35</v>
      </c>
      <c r="L5" s="8" t="s">
        <v>36</v>
      </c>
    </row>
    <row r="6" s="6" customFormat="1" ht="24" customHeight="1" spans="1:12">
      <c r="A6" s="14">
        <v>201</v>
      </c>
      <c r="B6" s="28" t="s">
        <v>48</v>
      </c>
      <c r="C6" s="14" t="s">
        <v>40</v>
      </c>
      <c r="D6" s="14">
        <v>24.934</v>
      </c>
      <c r="E6" s="30"/>
      <c r="F6" s="46">
        <f>E6*D6</f>
        <v>0</v>
      </c>
      <c r="G6" s="14">
        <v>201</v>
      </c>
      <c r="H6" s="28" t="s">
        <v>49</v>
      </c>
      <c r="I6" s="14" t="s">
        <v>50</v>
      </c>
      <c r="J6" s="14">
        <v>200</v>
      </c>
      <c r="K6" s="30"/>
      <c r="L6" s="46">
        <f>K6*J6</f>
        <v>0</v>
      </c>
    </row>
    <row r="7" s="6" customFormat="1" ht="24" customHeight="1" spans="1:12">
      <c r="A7" s="14">
        <v>202</v>
      </c>
      <c r="B7" s="28" t="s">
        <v>51</v>
      </c>
      <c r="C7" s="14" t="s">
        <v>50</v>
      </c>
      <c r="D7" s="14">
        <v>6930</v>
      </c>
      <c r="E7" s="30"/>
      <c r="F7" s="46">
        <f t="shared" ref="F7:F12" si="0">E7*D7</f>
        <v>0</v>
      </c>
      <c r="G7" s="14">
        <v>202</v>
      </c>
      <c r="H7" s="28" t="s">
        <v>52</v>
      </c>
      <c r="I7" s="14" t="s">
        <v>50</v>
      </c>
      <c r="J7" s="14">
        <v>100</v>
      </c>
      <c r="K7" s="30"/>
      <c r="L7" s="46">
        <f t="shared" ref="L7:L19" si="1">K7*J7</f>
        <v>0</v>
      </c>
    </row>
    <row r="8" s="6" customFormat="1" ht="24" customHeight="1" spans="1:12">
      <c r="A8" s="14">
        <v>203</v>
      </c>
      <c r="B8" s="28" t="s">
        <v>53</v>
      </c>
      <c r="C8" s="14" t="s">
        <v>50</v>
      </c>
      <c r="D8" s="14">
        <v>14800</v>
      </c>
      <c r="E8" s="30"/>
      <c r="F8" s="46">
        <f t="shared" si="0"/>
        <v>0</v>
      </c>
      <c r="G8" s="14">
        <v>203</v>
      </c>
      <c r="H8" s="28" t="s">
        <v>54</v>
      </c>
      <c r="I8" s="14" t="s">
        <v>50</v>
      </c>
      <c r="J8" s="14">
        <v>100</v>
      </c>
      <c r="K8" s="30"/>
      <c r="L8" s="46">
        <f t="shared" si="1"/>
        <v>0</v>
      </c>
    </row>
    <row r="9" s="6" customFormat="1" ht="24" customHeight="1" spans="1:12">
      <c r="A9" s="14">
        <v>204</v>
      </c>
      <c r="B9" s="28" t="s">
        <v>55</v>
      </c>
      <c r="C9" s="29" t="s">
        <v>56</v>
      </c>
      <c r="D9" s="14">
        <v>9125</v>
      </c>
      <c r="E9" s="30"/>
      <c r="F9" s="46">
        <f t="shared" si="0"/>
        <v>0</v>
      </c>
      <c r="G9" s="14">
        <v>204</v>
      </c>
      <c r="H9" s="28" t="s">
        <v>57</v>
      </c>
      <c r="I9" s="14" t="s">
        <v>58</v>
      </c>
      <c r="J9" s="14">
        <v>400</v>
      </c>
      <c r="K9" s="30"/>
      <c r="L9" s="46">
        <f t="shared" si="1"/>
        <v>0</v>
      </c>
    </row>
    <row r="10" s="6" customFormat="1" ht="24" customHeight="1" spans="1:12">
      <c r="A10" s="14">
        <v>205</v>
      </c>
      <c r="B10" s="28" t="s">
        <v>59</v>
      </c>
      <c r="C10" s="29" t="s">
        <v>60</v>
      </c>
      <c r="D10" s="14">
        <v>358608</v>
      </c>
      <c r="E10" s="30"/>
      <c r="F10" s="46">
        <f t="shared" si="0"/>
        <v>0</v>
      </c>
      <c r="G10" s="14">
        <v>205</v>
      </c>
      <c r="H10" s="28" t="s">
        <v>61</v>
      </c>
      <c r="I10" s="14" t="s">
        <v>58</v>
      </c>
      <c r="J10" s="14">
        <v>300</v>
      </c>
      <c r="K10" s="30"/>
      <c r="L10" s="46">
        <f t="shared" si="1"/>
        <v>0</v>
      </c>
    </row>
    <row r="11" s="6" customFormat="1" ht="24" customHeight="1" spans="1:12">
      <c r="A11" s="14">
        <v>206</v>
      </c>
      <c r="B11" s="28" t="s">
        <v>62</v>
      </c>
      <c r="C11" s="43" t="s">
        <v>60</v>
      </c>
      <c r="D11" s="31">
        <v>478144</v>
      </c>
      <c r="E11" s="44"/>
      <c r="F11" s="46">
        <f t="shared" si="0"/>
        <v>0</v>
      </c>
      <c r="G11" s="14">
        <v>206</v>
      </c>
      <c r="H11" s="28" t="s">
        <v>63</v>
      </c>
      <c r="I11" s="14" t="s">
        <v>50</v>
      </c>
      <c r="J11" s="14">
        <v>100</v>
      </c>
      <c r="K11" s="30"/>
      <c r="L11" s="46">
        <f t="shared" si="1"/>
        <v>0</v>
      </c>
    </row>
    <row r="12" s="6" customFormat="1" ht="24" customHeight="1" spans="1:12">
      <c r="A12" s="14">
        <v>207</v>
      </c>
      <c r="B12" s="28" t="s">
        <v>64</v>
      </c>
      <c r="C12" s="31" t="s">
        <v>50</v>
      </c>
      <c r="D12" s="31">
        <v>24934</v>
      </c>
      <c r="E12" s="44"/>
      <c r="F12" s="46">
        <f t="shared" si="0"/>
        <v>0</v>
      </c>
      <c r="G12" s="14">
        <v>207</v>
      </c>
      <c r="H12" s="28" t="s">
        <v>65</v>
      </c>
      <c r="I12" s="29" t="s">
        <v>60</v>
      </c>
      <c r="J12" s="14">
        <v>50</v>
      </c>
      <c r="K12" s="30"/>
      <c r="L12" s="46">
        <f t="shared" si="1"/>
        <v>0</v>
      </c>
    </row>
    <row r="13" s="6" customFormat="1" ht="24" customHeight="1" spans="1:12">
      <c r="A13" s="9"/>
      <c r="B13" s="9"/>
      <c r="C13" s="9"/>
      <c r="D13" s="9"/>
      <c r="E13" s="9"/>
      <c r="F13" s="57"/>
      <c r="G13" s="14">
        <v>208</v>
      </c>
      <c r="H13" s="28" t="s">
        <v>66</v>
      </c>
      <c r="I13" s="29" t="s">
        <v>60</v>
      </c>
      <c r="J13" s="14">
        <v>50</v>
      </c>
      <c r="K13" s="30"/>
      <c r="L13" s="46">
        <f t="shared" si="1"/>
        <v>0</v>
      </c>
    </row>
    <row r="14" s="6" customFormat="1" ht="29" customHeight="1" spans="1:12">
      <c r="A14" s="9"/>
      <c r="B14" s="9"/>
      <c r="C14" s="9"/>
      <c r="D14" s="9"/>
      <c r="E14" s="9"/>
      <c r="F14" s="57"/>
      <c r="G14" s="14">
        <v>209</v>
      </c>
      <c r="H14" s="28" t="s">
        <v>67</v>
      </c>
      <c r="I14" s="14" t="s">
        <v>50</v>
      </c>
      <c r="J14" s="14">
        <v>2000</v>
      </c>
      <c r="K14" s="30"/>
      <c r="L14" s="46">
        <f t="shared" si="1"/>
        <v>0</v>
      </c>
    </row>
    <row r="15" s="6" customFormat="1" ht="24" customHeight="1" spans="1:12">
      <c r="A15" s="9"/>
      <c r="B15" s="9"/>
      <c r="C15" s="9"/>
      <c r="D15" s="9"/>
      <c r="E15" s="9"/>
      <c r="F15" s="57"/>
      <c r="G15" s="14">
        <v>210</v>
      </c>
      <c r="H15" s="28" t="s">
        <v>68</v>
      </c>
      <c r="I15" s="14" t="s">
        <v>50</v>
      </c>
      <c r="J15" s="14">
        <v>3000</v>
      </c>
      <c r="K15" s="30"/>
      <c r="L15" s="46">
        <f t="shared" si="1"/>
        <v>0</v>
      </c>
    </row>
    <row r="16" s="6" customFormat="1" ht="30" customHeight="1" spans="1:12">
      <c r="A16" s="9"/>
      <c r="B16" s="9"/>
      <c r="C16" s="9"/>
      <c r="D16" s="9"/>
      <c r="E16" s="9"/>
      <c r="F16" s="57"/>
      <c r="G16" s="14">
        <v>211</v>
      </c>
      <c r="H16" s="28" t="s">
        <v>69</v>
      </c>
      <c r="I16" s="14" t="s">
        <v>58</v>
      </c>
      <c r="J16" s="14">
        <v>50</v>
      </c>
      <c r="K16" s="30"/>
      <c r="L16" s="46">
        <f t="shared" si="1"/>
        <v>0</v>
      </c>
    </row>
    <row r="17" s="6" customFormat="1" ht="24" customHeight="1" spans="1:12">
      <c r="A17" s="9"/>
      <c r="B17" s="9"/>
      <c r="C17" s="9"/>
      <c r="D17" s="9"/>
      <c r="E17" s="9"/>
      <c r="F17" s="57"/>
      <c r="G17" s="14">
        <v>212</v>
      </c>
      <c r="H17" s="28" t="s">
        <v>70</v>
      </c>
      <c r="I17" s="14" t="s">
        <v>50</v>
      </c>
      <c r="J17" s="14">
        <v>2000</v>
      </c>
      <c r="K17" s="30"/>
      <c r="L17" s="46">
        <f t="shared" si="1"/>
        <v>0</v>
      </c>
    </row>
    <row r="18" s="6" customFormat="1" ht="24" customHeight="1" spans="1:12">
      <c r="A18" s="9"/>
      <c r="B18" s="9"/>
      <c r="C18" s="9"/>
      <c r="D18" s="9"/>
      <c r="E18" s="9"/>
      <c r="F18" s="57"/>
      <c r="G18" s="14">
        <v>213</v>
      </c>
      <c r="H18" s="28" t="s">
        <v>71</v>
      </c>
      <c r="I18" s="29" t="s">
        <v>60</v>
      </c>
      <c r="J18" s="14">
        <v>220</v>
      </c>
      <c r="K18" s="30"/>
      <c r="L18" s="46">
        <f t="shared" si="1"/>
        <v>0</v>
      </c>
    </row>
    <row r="19" s="6" customFormat="1" ht="24" customHeight="1" spans="1:12">
      <c r="A19" s="9"/>
      <c r="B19" s="9"/>
      <c r="C19" s="9"/>
      <c r="D19" s="9"/>
      <c r="E19" s="9"/>
      <c r="F19" s="57"/>
      <c r="G19" s="14">
        <v>214</v>
      </c>
      <c r="H19" s="28" t="s">
        <v>72</v>
      </c>
      <c r="I19" s="29" t="s">
        <v>73</v>
      </c>
      <c r="J19" s="14">
        <v>100</v>
      </c>
      <c r="K19" s="30"/>
      <c r="L19" s="46">
        <f t="shared" si="1"/>
        <v>0</v>
      </c>
    </row>
    <row r="20" s="1" customFormat="1" ht="24" customHeight="1" spans="1:12">
      <c r="A20" s="10" t="s">
        <v>74</v>
      </c>
      <c r="B20" s="11"/>
      <c r="C20" s="11"/>
      <c r="D20" s="11"/>
      <c r="E20" s="17"/>
      <c r="F20" s="56">
        <f>SUM(F6:F12)</f>
        <v>0</v>
      </c>
      <c r="G20" s="10" t="s">
        <v>75</v>
      </c>
      <c r="H20" s="11"/>
      <c r="I20" s="11"/>
      <c r="J20" s="11"/>
      <c r="K20" s="17"/>
      <c r="L20" s="57">
        <f>SUM(L6:L19)</f>
        <v>0</v>
      </c>
    </row>
    <row r="21" s="1" customFormat="1" ht="24" customHeight="1"/>
    <row r="22" s="1" customFormat="1" ht="24" customHeight="1"/>
    <row r="23" s="1" customFormat="1" ht="13.2"/>
    <row r="24" s="1" customFormat="1" ht="13.2"/>
  </sheetData>
  <sheetProtection password="CC33" sheet="1" formatColumns="0" formatRows="0" objects="1"/>
  <mergeCells count="7">
    <mergeCell ref="A1:L1"/>
    <mergeCell ref="J2:L2"/>
    <mergeCell ref="A3:L3"/>
    <mergeCell ref="A4:F4"/>
    <mergeCell ref="G4:L4"/>
    <mergeCell ref="A20:E20"/>
    <mergeCell ref="G20:K20"/>
  </mergeCells>
  <pageMargins left="0.503472222222222" right="0.503472222222222" top="0.747916666666667" bottom="0.747916666666667" header="0.298611111111111" footer="0.298611111111111"/>
  <pageSetup paperSize="9" scale="97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showZeros="0" view="pageBreakPreview" zoomScaleNormal="100" workbookViewId="0">
      <selection activeCell="F10" sqref="F10"/>
    </sheetView>
  </sheetViews>
  <sheetFormatPr defaultColWidth="8.88888888888889" defaultRowHeight="13.8"/>
  <cols>
    <col min="1" max="1" width="9.77777777777778" style="2" customWidth="1"/>
    <col min="2" max="2" width="21.6296296296296" style="2" customWidth="1"/>
    <col min="3" max="3" width="7.87962962962963" style="48" customWidth="1"/>
    <col min="4" max="4" width="9.77777777777778" style="48" customWidth="1"/>
    <col min="5" max="5" width="10" style="48" customWidth="1"/>
    <col min="6" max="6" width="10.6296296296296" style="48" customWidth="1"/>
    <col min="7" max="7" width="9.77777777777778" style="2" customWidth="1"/>
    <col min="8" max="8" width="23.6296296296296" style="2" customWidth="1"/>
    <col min="9" max="9" width="7.62962962962963" style="48" customWidth="1"/>
    <col min="10" max="10" width="9.77777777777778" style="48" customWidth="1"/>
    <col min="11" max="11" width="9.75" style="48" customWidth="1"/>
    <col min="12" max="12" width="10.3796296296296" style="48" customWidth="1"/>
    <col min="13" max="14" width="8.88888888888889" style="2"/>
    <col min="15" max="15" width="12.6296296296296" style="2"/>
    <col min="16" max="16384" width="8.88888888888889" style="2"/>
  </cols>
  <sheetData>
    <row r="1" s="34" customFormat="1" ht="30" customHeight="1" spans="1:12">
      <c r="A1" s="3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23" customHeight="1" spans="1:12">
      <c r="A2" s="4" t="str">
        <f>汇总表!A2</f>
        <v>范围：宁合高速龙华立交至苏皖交界（根据宁合高速实体移交清单确认）</v>
      </c>
      <c r="B2" s="5"/>
      <c r="C2" s="5"/>
      <c r="D2" s="5"/>
      <c r="E2" s="5"/>
      <c r="F2" s="5"/>
      <c r="G2" s="5"/>
      <c r="H2" s="6"/>
      <c r="I2" s="6"/>
      <c r="J2" s="16" t="s">
        <v>27</v>
      </c>
      <c r="K2" s="6"/>
      <c r="L2" s="6"/>
    </row>
    <row r="3" s="1" customFormat="1" ht="23" customHeight="1" spans="1:12">
      <c r="A3" s="9" t="s">
        <v>76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="1" customFormat="1" ht="23" customHeight="1" spans="1:12">
      <c r="A4" s="8" t="s">
        <v>29</v>
      </c>
      <c r="B4" s="9"/>
      <c r="C4" s="9"/>
      <c r="D4" s="9"/>
      <c r="E4" s="9"/>
      <c r="F4" s="9"/>
      <c r="G4" s="8" t="s">
        <v>30</v>
      </c>
      <c r="H4" s="9"/>
      <c r="I4" s="9"/>
      <c r="J4" s="9"/>
      <c r="K4" s="9"/>
      <c r="L4" s="9"/>
    </row>
    <row r="5" s="1" customFormat="1" ht="23" customHeight="1" spans="1:12">
      <c r="A5" s="8" t="s">
        <v>31</v>
      </c>
      <c r="B5" s="8" t="s">
        <v>32</v>
      </c>
      <c r="C5" s="8" t="s">
        <v>33</v>
      </c>
      <c r="D5" s="8" t="s">
        <v>34</v>
      </c>
      <c r="E5" s="8" t="s">
        <v>35</v>
      </c>
      <c r="F5" s="8" t="s">
        <v>36</v>
      </c>
      <c r="G5" s="8" t="s">
        <v>31</v>
      </c>
      <c r="H5" s="8" t="s">
        <v>32</v>
      </c>
      <c r="I5" s="8" t="s">
        <v>33</v>
      </c>
      <c r="J5" s="8" t="s">
        <v>34</v>
      </c>
      <c r="K5" s="8" t="s">
        <v>35</v>
      </c>
      <c r="L5" s="8" t="s">
        <v>36</v>
      </c>
    </row>
    <row r="6" s="1" customFormat="1" ht="23" customHeight="1" spans="1:12">
      <c r="A6" s="14">
        <v>301</v>
      </c>
      <c r="B6" s="49" t="s">
        <v>77</v>
      </c>
      <c r="C6" s="14" t="s">
        <v>40</v>
      </c>
      <c r="D6" s="14">
        <v>15957.76</v>
      </c>
      <c r="E6" s="30"/>
      <c r="F6" s="46">
        <f t="shared" ref="F6:F11" si="0">E6*D6</f>
        <v>0</v>
      </c>
      <c r="G6" s="14">
        <v>301</v>
      </c>
      <c r="H6" s="28" t="s">
        <v>78</v>
      </c>
      <c r="I6" s="14" t="s">
        <v>50</v>
      </c>
      <c r="J6" s="14">
        <v>29900</v>
      </c>
      <c r="K6" s="30"/>
      <c r="L6" s="46">
        <f>K6*J6</f>
        <v>0</v>
      </c>
    </row>
    <row r="7" s="1" customFormat="1" ht="23" customHeight="1" spans="1:12">
      <c r="A7" s="14">
        <v>302</v>
      </c>
      <c r="B7" s="49" t="s">
        <v>79</v>
      </c>
      <c r="C7" s="29" t="s">
        <v>80</v>
      </c>
      <c r="D7" s="14">
        <v>2000</v>
      </c>
      <c r="E7" s="30"/>
      <c r="F7" s="46">
        <f t="shared" si="0"/>
        <v>0</v>
      </c>
      <c r="G7" s="14">
        <v>302</v>
      </c>
      <c r="H7" s="28" t="s">
        <v>81</v>
      </c>
      <c r="I7" s="14" t="s">
        <v>50</v>
      </c>
      <c r="J7" s="14">
        <v>500</v>
      </c>
      <c r="K7" s="30"/>
      <c r="L7" s="46">
        <f t="shared" ref="L7:L19" si="1">K7*J7</f>
        <v>0</v>
      </c>
    </row>
    <row r="8" s="1" customFormat="1" ht="23" customHeight="1" spans="1:12">
      <c r="A8" s="14">
        <v>303</v>
      </c>
      <c r="B8" s="49" t="s">
        <v>55</v>
      </c>
      <c r="C8" s="29" t="s">
        <v>56</v>
      </c>
      <c r="D8" s="14">
        <v>2555</v>
      </c>
      <c r="E8" s="30"/>
      <c r="F8" s="46">
        <f t="shared" si="0"/>
        <v>0</v>
      </c>
      <c r="G8" s="14">
        <v>303</v>
      </c>
      <c r="H8" s="28" t="s">
        <v>82</v>
      </c>
      <c r="I8" s="29" t="s">
        <v>60</v>
      </c>
      <c r="J8" s="14">
        <v>10</v>
      </c>
      <c r="K8" s="30"/>
      <c r="L8" s="46">
        <f t="shared" si="1"/>
        <v>0</v>
      </c>
    </row>
    <row r="9" s="1" customFormat="1" ht="23" customHeight="1" spans="1:12">
      <c r="A9" s="14">
        <v>304</v>
      </c>
      <c r="B9" s="49" t="s">
        <v>83</v>
      </c>
      <c r="C9" s="29" t="s">
        <v>84</v>
      </c>
      <c r="D9" s="14">
        <v>3136</v>
      </c>
      <c r="E9" s="30"/>
      <c r="F9" s="46">
        <f t="shared" si="0"/>
        <v>0</v>
      </c>
      <c r="G9" s="14">
        <v>304</v>
      </c>
      <c r="H9" s="28" t="s">
        <v>85</v>
      </c>
      <c r="I9" s="14" t="s">
        <v>50</v>
      </c>
      <c r="J9" s="14">
        <v>100</v>
      </c>
      <c r="K9" s="30"/>
      <c r="L9" s="46">
        <f t="shared" si="1"/>
        <v>0</v>
      </c>
    </row>
    <row r="10" s="1" customFormat="1" ht="34" customHeight="1" spans="1:12">
      <c r="A10" s="14">
        <v>305</v>
      </c>
      <c r="B10" s="28" t="s">
        <v>86</v>
      </c>
      <c r="C10" s="14" t="s">
        <v>50</v>
      </c>
      <c r="D10" s="14">
        <v>8000</v>
      </c>
      <c r="E10" s="44"/>
      <c r="F10" s="46">
        <f t="shared" si="0"/>
        <v>0</v>
      </c>
      <c r="G10" s="14">
        <v>305</v>
      </c>
      <c r="H10" s="28" t="s">
        <v>87</v>
      </c>
      <c r="I10" s="29" t="s">
        <v>60</v>
      </c>
      <c r="J10" s="14">
        <v>200</v>
      </c>
      <c r="K10" s="30"/>
      <c r="L10" s="46">
        <f t="shared" si="1"/>
        <v>0</v>
      </c>
    </row>
    <row r="11" s="1" customFormat="1" ht="34" customHeight="1" spans="1:12">
      <c r="A11" s="14">
        <v>306</v>
      </c>
      <c r="B11" s="49" t="s">
        <v>88</v>
      </c>
      <c r="C11" s="29" t="s">
        <v>80</v>
      </c>
      <c r="D11" s="14">
        <v>300</v>
      </c>
      <c r="E11" s="30"/>
      <c r="F11" s="46">
        <f t="shared" si="0"/>
        <v>0</v>
      </c>
      <c r="G11" s="14">
        <v>306</v>
      </c>
      <c r="H11" s="28" t="s">
        <v>89</v>
      </c>
      <c r="I11" s="29" t="s">
        <v>60</v>
      </c>
      <c r="J11" s="14">
        <v>150</v>
      </c>
      <c r="K11" s="30"/>
      <c r="L11" s="46">
        <f t="shared" si="1"/>
        <v>0</v>
      </c>
    </row>
    <row r="12" s="1" customFormat="1" ht="34" customHeight="1" spans="1:12">
      <c r="A12" s="19"/>
      <c r="B12" s="19"/>
      <c r="C12" s="9"/>
      <c r="D12" s="9"/>
      <c r="E12" s="9"/>
      <c r="F12" s="57"/>
      <c r="G12" s="14">
        <v>307</v>
      </c>
      <c r="H12" s="28" t="s">
        <v>90</v>
      </c>
      <c r="I12" s="29" t="s">
        <v>60</v>
      </c>
      <c r="J12" s="14">
        <v>100</v>
      </c>
      <c r="K12" s="30"/>
      <c r="L12" s="46">
        <f t="shared" si="1"/>
        <v>0</v>
      </c>
    </row>
    <row r="13" s="1" customFormat="1" ht="24" customHeight="1" spans="1:12">
      <c r="A13" s="19"/>
      <c r="B13" s="19"/>
      <c r="C13" s="9"/>
      <c r="D13" s="9"/>
      <c r="E13" s="9"/>
      <c r="F13" s="57"/>
      <c r="G13" s="14">
        <v>308</v>
      </c>
      <c r="H13" s="28" t="s">
        <v>91</v>
      </c>
      <c r="I13" s="14" t="s">
        <v>58</v>
      </c>
      <c r="J13" s="14">
        <v>365</v>
      </c>
      <c r="K13" s="30"/>
      <c r="L13" s="46">
        <f t="shared" si="1"/>
        <v>0</v>
      </c>
    </row>
    <row r="14" s="1" customFormat="1" ht="23" customHeight="1" spans="1:12">
      <c r="A14" s="19"/>
      <c r="B14" s="19"/>
      <c r="C14" s="9"/>
      <c r="D14" s="9"/>
      <c r="E14" s="9"/>
      <c r="F14" s="57"/>
      <c r="G14" s="14">
        <v>309</v>
      </c>
      <c r="H14" s="58" t="s">
        <v>92</v>
      </c>
      <c r="I14" s="29" t="s">
        <v>60</v>
      </c>
      <c r="J14" s="14">
        <v>2000</v>
      </c>
      <c r="K14" s="30"/>
      <c r="L14" s="46">
        <f t="shared" si="1"/>
        <v>0</v>
      </c>
    </row>
    <row r="15" s="1" customFormat="1" ht="23" customHeight="1" spans="1:12">
      <c r="A15" s="19"/>
      <c r="B15" s="19"/>
      <c r="C15" s="9"/>
      <c r="D15" s="9"/>
      <c r="E15" s="9"/>
      <c r="F15" s="57"/>
      <c r="G15" s="14">
        <v>310</v>
      </c>
      <c r="H15" s="58" t="s">
        <v>93</v>
      </c>
      <c r="I15" s="14" t="s">
        <v>58</v>
      </c>
      <c r="J15" s="14">
        <v>120</v>
      </c>
      <c r="K15" s="30"/>
      <c r="L15" s="46">
        <f t="shared" si="1"/>
        <v>0</v>
      </c>
    </row>
    <row r="16" s="1" customFormat="1" ht="23" customHeight="1" spans="1:12">
      <c r="A16" s="19"/>
      <c r="B16" s="19"/>
      <c r="C16" s="9"/>
      <c r="D16" s="9"/>
      <c r="E16" s="9"/>
      <c r="F16" s="57"/>
      <c r="G16" s="14">
        <v>311</v>
      </c>
      <c r="H16" s="58" t="s">
        <v>94</v>
      </c>
      <c r="I16" s="14" t="s">
        <v>58</v>
      </c>
      <c r="J16" s="14">
        <v>160</v>
      </c>
      <c r="K16" s="30"/>
      <c r="L16" s="46">
        <f t="shared" si="1"/>
        <v>0</v>
      </c>
    </row>
    <row r="17" s="1" customFormat="1" ht="23" customHeight="1" spans="1:12">
      <c r="A17" s="19"/>
      <c r="B17" s="19"/>
      <c r="C17" s="9"/>
      <c r="D17" s="9"/>
      <c r="E17" s="9"/>
      <c r="F17" s="57"/>
      <c r="G17" s="14">
        <v>312</v>
      </c>
      <c r="H17" s="28" t="s">
        <v>95</v>
      </c>
      <c r="I17" s="29" t="s">
        <v>60</v>
      </c>
      <c r="J17" s="14">
        <v>20000</v>
      </c>
      <c r="K17" s="30"/>
      <c r="L17" s="46">
        <f t="shared" si="1"/>
        <v>0</v>
      </c>
    </row>
    <row r="18" s="1" customFormat="1" ht="23" customHeight="1" spans="1:12">
      <c r="A18" s="19"/>
      <c r="B18" s="19"/>
      <c r="C18" s="9"/>
      <c r="D18" s="9"/>
      <c r="E18" s="9"/>
      <c r="F18" s="57"/>
      <c r="G18" s="14">
        <v>313</v>
      </c>
      <c r="H18" s="28" t="s">
        <v>96</v>
      </c>
      <c r="I18" s="14" t="s">
        <v>58</v>
      </c>
      <c r="J18" s="14">
        <v>5</v>
      </c>
      <c r="K18" s="30"/>
      <c r="L18" s="46">
        <f t="shared" si="1"/>
        <v>0</v>
      </c>
    </row>
    <row r="19" s="1" customFormat="1" ht="23" customHeight="1" spans="1:12">
      <c r="A19" s="19"/>
      <c r="B19" s="19"/>
      <c r="C19" s="9"/>
      <c r="D19" s="9"/>
      <c r="E19" s="9"/>
      <c r="F19" s="57"/>
      <c r="G19" s="14">
        <v>314</v>
      </c>
      <c r="H19" s="28" t="s">
        <v>97</v>
      </c>
      <c r="I19" s="29" t="s">
        <v>98</v>
      </c>
      <c r="J19" s="14">
        <v>3</v>
      </c>
      <c r="K19" s="30"/>
      <c r="L19" s="46">
        <f t="shared" si="1"/>
        <v>0</v>
      </c>
    </row>
    <row r="20" s="1" customFormat="1" ht="23" customHeight="1" spans="1:12">
      <c r="A20" s="10" t="s">
        <v>99</v>
      </c>
      <c r="B20" s="11"/>
      <c r="C20" s="11"/>
      <c r="D20" s="11"/>
      <c r="E20" s="17"/>
      <c r="F20" s="57">
        <f>SUM(F6:F11)</f>
        <v>0</v>
      </c>
      <c r="G20" s="10" t="s">
        <v>100</v>
      </c>
      <c r="H20" s="11"/>
      <c r="I20" s="11"/>
      <c r="J20" s="11"/>
      <c r="K20" s="17"/>
      <c r="L20" s="57">
        <f>SUM(L6:L19)</f>
        <v>0</v>
      </c>
    </row>
    <row r="21" s="1" customFormat="1" ht="24" customHeight="1" spans="3:12">
      <c r="C21" s="6"/>
      <c r="D21" s="6"/>
      <c r="E21" s="6"/>
      <c r="F21" s="6"/>
      <c r="I21" s="6"/>
      <c r="J21" s="6"/>
      <c r="K21" s="6"/>
      <c r="L21" s="6"/>
    </row>
    <row r="22" s="1" customFormat="1" ht="24" customHeight="1" spans="3:12">
      <c r="C22" s="6"/>
      <c r="D22" s="6"/>
      <c r="E22" s="6"/>
      <c r="F22" s="6"/>
      <c r="I22" s="6"/>
      <c r="J22" s="6"/>
      <c r="K22" s="6"/>
      <c r="L22" s="6"/>
    </row>
    <row r="23" s="1" customFormat="1" ht="13.2" spans="3:12">
      <c r="C23" s="6"/>
      <c r="D23" s="6"/>
      <c r="E23" s="6"/>
      <c r="F23" s="6"/>
      <c r="I23" s="6"/>
      <c r="J23" s="6"/>
      <c r="K23" s="6"/>
      <c r="L23" s="6"/>
    </row>
    <row r="24" s="1" customFormat="1" ht="13.2" spans="3:12">
      <c r="C24" s="6"/>
      <c r="D24" s="6"/>
      <c r="E24" s="6"/>
      <c r="F24" s="6"/>
      <c r="I24" s="6"/>
      <c r="J24" s="6"/>
      <c r="K24" s="6"/>
      <c r="L24" s="6"/>
    </row>
  </sheetData>
  <sheetProtection password="CC33" sheet="1" formatColumns="0" formatRows="0" objects="1"/>
  <mergeCells count="7">
    <mergeCell ref="A1:L1"/>
    <mergeCell ref="J2:L2"/>
    <mergeCell ref="A3:L3"/>
    <mergeCell ref="A4:F4"/>
    <mergeCell ref="G4:L4"/>
    <mergeCell ref="A20:E20"/>
    <mergeCell ref="G20:K20"/>
  </mergeCells>
  <pageMargins left="0.503472222222222" right="0.503472222222222" top="0.747916666666667" bottom="0.550694444444444" header="0.298611111111111" footer="0.298611111111111"/>
  <pageSetup paperSize="9" scale="97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showZeros="0" view="pageBreakPreview" zoomScaleNormal="100" workbookViewId="0">
      <selection activeCell="H9" sqref="H9"/>
    </sheetView>
  </sheetViews>
  <sheetFormatPr defaultColWidth="8.88888888888889" defaultRowHeight="13.8"/>
  <cols>
    <col min="1" max="1" width="9.77777777777778" style="2" customWidth="1"/>
    <col min="2" max="2" width="23.1296296296296" style="2" customWidth="1"/>
    <col min="3" max="3" width="7.87962962962963" style="2" customWidth="1"/>
    <col min="4" max="4" width="9.77777777777778" style="2" customWidth="1"/>
    <col min="5" max="5" width="10" style="2" customWidth="1"/>
    <col min="6" max="6" width="10.6296296296296" style="2" customWidth="1"/>
    <col min="7" max="7" width="9.77777777777778" style="2" customWidth="1"/>
    <col min="8" max="8" width="20.8796296296296" style="2" customWidth="1"/>
    <col min="9" max="9" width="7.62962962962963" style="2" customWidth="1"/>
    <col min="10" max="10" width="9.77777777777778" style="2" customWidth="1"/>
    <col min="11" max="11" width="9.75" style="2" customWidth="1"/>
    <col min="12" max="12" width="10.3796296296296" style="2" customWidth="1"/>
    <col min="13" max="13" width="8.88888888888889" style="2"/>
    <col min="14" max="14" width="12.6296296296296" style="2"/>
    <col min="15" max="16384" width="8.88888888888889" style="2"/>
  </cols>
  <sheetData>
    <row r="1" s="34" customFormat="1" ht="30" customHeight="1" spans="1:12">
      <c r="A1" s="3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24" customHeight="1" spans="1:12">
      <c r="A2" s="4" t="str">
        <f>汇总表!A2</f>
        <v>范围：宁合高速龙华立交至苏皖交界（根据宁合高速实体移交清单确认）</v>
      </c>
      <c r="B2" s="5"/>
      <c r="C2" s="5"/>
      <c r="D2" s="5"/>
      <c r="E2" s="5"/>
      <c r="F2" s="5"/>
      <c r="G2" s="5"/>
      <c r="H2" s="6"/>
      <c r="I2" s="6"/>
      <c r="J2" s="16" t="s">
        <v>27</v>
      </c>
      <c r="K2" s="6"/>
      <c r="L2" s="6"/>
    </row>
    <row r="3" s="1" customFormat="1" ht="24" customHeight="1" spans="1:12">
      <c r="A3" s="9" t="s">
        <v>101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="1" customFormat="1" ht="24" customHeight="1" spans="1:12">
      <c r="A4" s="8" t="s">
        <v>29</v>
      </c>
      <c r="B4" s="9"/>
      <c r="C4" s="9"/>
      <c r="D4" s="9"/>
      <c r="E4" s="9"/>
      <c r="F4" s="9"/>
      <c r="G4" s="8" t="s">
        <v>30</v>
      </c>
      <c r="H4" s="9"/>
      <c r="I4" s="9"/>
      <c r="J4" s="9"/>
      <c r="K4" s="9"/>
      <c r="L4" s="9"/>
    </row>
    <row r="5" s="1" customFormat="1" ht="24" customHeight="1" spans="1:12">
      <c r="A5" s="8" t="s">
        <v>31</v>
      </c>
      <c r="B5" s="8" t="s">
        <v>32</v>
      </c>
      <c r="C5" s="8" t="s">
        <v>33</v>
      </c>
      <c r="D5" s="8" t="s">
        <v>34</v>
      </c>
      <c r="E5" s="8" t="s">
        <v>35</v>
      </c>
      <c r="F5" s="8" t="s">
        <v>36</v>
      </c>
      <c r="G5" s="8" t="s">
        <v>31</v>
      </c>
      <c r="H5" s="8" t="s">
        <v>32</v>
      </c>
      <c r="I5" s="8" t="s">
        <v>33</v>
      </c>
      <c r="J5" s="8" t="s">
        <v>34</v>
      </c>
      <c r="K5" s="8" t="s">
        <v>35</v>
      </c>
      <c r="L5" s="8" t="s">
        <v>36</v>
      </c>
    </row>
    <row r="6" s="1" customFormat="1" ht="24" customHeight="1" spans="1:12">
      <c r="A6" s="14">
        <v>401</v>
      </c>
      <c r="B6" s="49" t="s">
        <v>102</v>
      </c>
      <c r="C6" s="14" t="s">
        <v>50</v>
      </c>
      <c r="D6" s="14">
        <v>2670</v>
      </c>
      <c r="E6" s="30"/>
      <c r="F6" s="46">
        <f t="shared" ref="F6:F8" si="0">E6*D6</f>
        <v>0</v>
      </c>
      <c r="G6" s="14">
        <v>401</v>
      </c>
      <c r="H6" s="28" t="s">
        <v>103</v>
      </c>
      <c r="I6" s="14" t="s">
        <v>50</v>
      </c>
      <c r="J6" s="14">
        <v>300</v>
      </c>
      <c r="K6" s="30"/>
      <c r="L6" s="46">
        <f>K6*J6</f>
        <v>0</v>
      </c>
    </row>
    <row r="7" s="1" customFormat="1" ht="24" customHeight="1" spans="1:12">
      <c r="A7" s="14">
        <v>402</v>
      </c>
      <c r="B7" s="49" t="s">
        <v>104</v>
      </c>
      <c r="C7" s="29" t="s">
        <v>105</v>
      </c>
      <c r="D7" s="14">
        <v>950</v>
      </c>
      <c r="E7" s="30"/>
      <c r="F7" s="46">
        <f t="shared" si="0"/>
        <v>0</v>
      </c>
      <c r="G7" s="14">
        <v>402</v>
      </c>
      <c r="H7" s="28" t="s">
        <v>106</v>
      </c>
      <c r="I7" s="29" t="s">
        <v>105</v>
      </c>
      <c r="J7" s="14">
        <v>200</v>
      </c>
      <c r="K7" s="30"/>
      <c r="L7" s="46">
        <f t="shared" ref="L7:L12" si="1">K7*J7</f>
        <v>0</v>
      </c>
    </row>
    <row r="8" s="1" customFormat="1" ht="24" customHeight="1" spans="1:12">
      <c r="A8" s="14">
        <v>403</v>
      </c>
      <c r="B8" s="49" t="s">
        <v>107</v>
      </c>
      <c r="C8" s="14" t="s">
        <v>50</v>
      </c>
      <c r="D8" s="14">
        <v>49102.68</v>
      </c>
      <c r="E8" s="30"/>
      <c r="F8" s="46">
        <f t="shared" si="0"/>
        <v>0</v>
      </c>
      <c r="G8" s="14">
        <v>403</v>
      </c>
      <c r="H8" s="28" t="s">
        <v>108</v>
      </c>
      <c r="I8" s="14" t="s">
        <v>50</v>
      </c>
      <c r="J8" s="14">
        <v>100</v>
      </c>
      <c r="K8" s="30"/>
      <c r="L8" s="46">
        <f t="shared" si="1"/>
        <v>0</v>
      </c>
    </row>
    <row r="9" s="1" customFormat="1" ht="24" customHeight="1" spans="1:12">
      <c r="A9" s="14">
        <v>404</v>
      </c>
      <c r="B9" s="49" t="s">
        <v>109</v>
      </c>
      <c r="C9" s="29" t="s">
        <v>110</v>
      </c>
      <c r="D9" s="14">
        <v>1</v>
      </c>
      <c r="E9" s="30"/>
      <c r="F9" s="46">
        <f>D9*E9</f>
        <v>0</v>
      </c>
      <c r="G9" s="14">
        <v>404</v>
      </c>
      <c r="H9" s="28" t="s">
        <v>111</v>
      </c>
      <c r="I9" s="29" t="s">
        <v>73</v>
      </c>
      <c r="J9" s="14">
        <v>50</v>
      </c>
      <c r="K9" s="30"/>
      <c r="L9" s="46">
        <f t="shared" si="1"/>
        <v>0</v>
      </c>
    </row>
    <row r="10" s="1" customFormat="1" ht="24" customHeight="1" spans="1:12">
      <c r="A10" s="14"/>
      <c r="B10" s="31"/>
      <c r="C10" s="50"/>
      <c r="D10" s="51"/>
      <c r="E10" s="52"/>
      <c r="F10" s="53"/>
      <c r="G10" s="14">
        <v>405</v>
      </c>
      <c r="H10" s="28" t="s">
        <v>112</v>
      </c>
      <c r="I10" s="29" t="s">
        <v>60</v>
      </c>
      <c r="J10" s="14">
        <v>15000</v>
      </c>
      <c r="K10" s="30"/>
      <c r="L10" s="46">
        <f t="shared" si="1"/>
        <v>0</v>
      </c>
    </row>
    <row r="11" s="1" customFormat="1" ht="24" customHeight="1" spans="1:12">
      <c r="A11" s="14"/>
      <c r="B11" s="35"/>
      <c r="C11" s="54"/>
      <c r="D11" s="54"/>
      <c r="E11" s="54"/>
      <c r="F11" s="55"/>
      <c r="G11" s="14">
        <v>406</v>
      </c>
      <c r="H11" s="28" t="s">
        <v>113</v>
      </c>
      <c r="I11" s="14" t="s">
        <v>50</v>
      </c>
      <c r="J11" s="14">
        <v>55</v>
      </c>
      <c r="K11" s="30"/>
      <c r="L11" s="46">
        <f t="shared" si="1"/>
        <v>0</v>
      </c>
    </row>
    <row r="12" s="1" customFormat="1" ht="24" customHeight="1" spans="1:12">
      <c r="A12" s="19"/>
      <c r="B12" s="19"/>
      <c r="C12" s="19"/>
      <c r="D12" s="19"/>
      <c r="E12" s="19"/>
      <c r="F12" s="56"/>
      <c r="G12" s="14">
        <v>407</v>
      </c>
      <c r="H12" s="28" t="s">
        <v>114</v>
      </c>
      <c r="I12" s="14" t="s">
        <v>58</v>
      </c>
      <c r="J12" s="14">
        <v>100</v>
      </c>
      <c r="K12" s="30"/>
      <c r="L12" s="46">
        <f t="shared" si="1"/>
        <v>0</v>
      </c>
    </row>
    <row r="13" s="1" customFormat="1" ht="24" customHeight="1" spans="1:12">
      <c r="A13" s="8" t="s">
        <v>115</v>
      </c>
      <c r="B13" s="9"/>
      <c r="C13" s="9"/>
      <c r="D13" s="9"/>
      <c r="E13" s="9"/>
      <c r="F13" s="56">
        <f>SUM(F6:F9)</f>
        <v>0</v>
      </c>
      <c r="G13" s="8" t="s">
        <v>116</v>
      </c>
      <c r="H13" s="9"/>
      <c r="I13" s="9"/>
      <c r="J13" s="9"/>
      <c r="K13" s="9"/>
      <c r="L13" s="57">
        <f>SUM(L6:L12)</f>
        <v>0</v>
      </c>
    </row>
    <row r="14" s="1" customFormat="1" ht="24" customHeight="1"/>
    <row r="15" s="1" customFormat="1" ht="24" customHeight="1"/>
    <row r="16" s="1" customFormat="1" ht="24" customHeight="1"/>
    <row r="17" s="1" customFormat="1" ht="24" customHeight="1"/>
    <row r="18" s="1" customFormat="1" ht="24" customHeight="1"/>
    <row r="19" s="1" customFormat="1" ht="24" customHeight="1"/>
    <row r="20" s="1" customFormat="1" ht="24" customHeight="1"/>
    <row r="21" s="1" customFormat="1" ht="24" customHeight="1"/>
    <row r="22" s="1" customFormat="1" ht="24" customHeight="1"/>
    <row r="23" s="1" customFormat="1" ht="13.2"/>
    <row r="24" s="1" customFormat="1" ht="13.2"/>
  </sheetData>
  <sheetProtection password="CC33" sheet="1" formatColumns="0" formatRows="0" objects="1"/>
  <mergeCells count="7">
    <mergeCell ref="A1:L1"/>
    <mergeCell ref="J2:L2"/>
    <mergeCell ref="A3:L3"/>
    <mergeCell ref="A4:F4"/>
    <mergeCell ref="G4:L4"/>
    <mergeCell ref="A13:E13"/>
    <mergeCell ref="G13:K13"/>
  </mergeCells>
  <pageMargins left="0.503472222222222" right="0.503472222222222" top="0.747916666666667" bottom="0.747916666666667" header="0.298611111111111" footer="0.298611111111111"/>
  <pageSetup paperSize="9" scale="97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showZeros="0" view="pageBreakPreview" zoomScaleNormal="100" workbookViewId="0">
      <selection activeCell="A16" sqref="A16:E16"/>
    </sheetView>
  </sheetViews>
  <sheetFormatPr defaultColWidth="8.88888888888889" defaultRowHeight="13.8"/>
  <cols>
    <col min="1" max="1" width="9.77777777777778" style="48" customWidth="1"/>
    <col min="2" max="2" width="23.1296296296296" style="48" customWidth="1"/>
    <col min="3" max="3" width="7.87962962962963" style="48" customWidth="1"/>
    <col min="4" max="4" width="9.77777777777778" style="48" customWidth="1"/>
    <col min="5" max="5" width="10" style="48" customWidth="1"/>
    <col min="6" max="6" width="10.6296296296296" style="48" customWidth="1"/>
    <col min="7" max="7" width="9.77777777777778" style="48" customWidth="1"/>
    <col min="8" max="8" width="20.8796296296296" style="48" customWidth="1"/>
    <col min="9" max="9" width="7.62962962962963" style="48" customWidth="1"/>
    <col min="10" max="10" width="9.77777777777778" style="48" customWidth="1"/>
    <col min="11" max="11" width="9.75" style="48" customWidth="1"/>
    <col min="12" max="12" width="10.3796296296296" style="48" customWidth="1"/>
    <col min="13" max="13" width="8.88888888888889" style="2"/>
    <col min="14" max="14" width="12.6296296296296" style="2"/>
    <col min="15" max="16384" width="8.88888888888889" style="2"/>
  </cols>
  <sheetData>
    <row r="1" s="34" customFormat="1" ht="30" customHeight="1" spans="1:12">
      <c r="A1" s="3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24" customHeight="1" spans="1:12">
      <c r="A2" s="4" t="str">
        <f>汇总表!A2</f>
        <v>范围：宁合高速龙华立交至苏皖交界（根据宁合高速实体移交清单确认）</v>
      </c>
      <c r="B2" s="5"/>
      <c r="C2" s="5"/>
      <c r="D2" s="5"/>
      <c r="E2" s="5"/>
      <c r="F2" s="5"/>
      <c r="G2" s="5"/>
      <c r="H2" s="6"/>
      <c r="I2" s="6"/>
      <c r="J2" s="16" t="s">
        <v>27</v>
      </c>
      <c r="K2" s="6"/>
      <c r="L2" s="6"/>
    </row>
    <row r="3" s="1" customFormat="1" ht="24" customHeight="1" spans="1:12">
      <c r="A3" s="9" t="s">
        <v>117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="1" customFormat="1" ht="24" customHeight="1" spans="1:12">
      <c r="A4" s="8" t="s">
        <v>29</v>
      </c>
      <c r="B4" s="9"/>
      <c r="C4" s="9"/>
      <c r="D4" s="9"/>
      <c r="E4" s="9"/>
      <c r="F4" s="9"/>
      <c r="G4" s="8" t="s">
        <v>30</v>
      </c>
      <c r="H4" s="9"/>
      <c r="I4" s="9"/>
      <c r="J4" s="9"/>
      <c r="K4" s="9"/>
      <c r="L4" s="9"/>
    </row>
    <row r="5" s="1" customFormat="1" ht="24" customHeight="1" spans="1:12">
      <c r="A5" s="8" t="s">
        <v>31</v>
      </c>
      <c r="B5" s="8" t="s">
        <v>32</v>
      </c>
      <c r="C5" s="8" t="s">
        <v>33</v>
      </c>
      <c r="D5" s="8" t="s">
        <v>34</v>
      </c>
      <c r="E5" s="8" t="s">
        <v>35</v>
      </c>
      <c r="F5" s="8" t="s">
        <v>36</v>
      </c>
      <c r="G5" s="8" t="s">
        <v>31</v>
      </c>
      <c r="H5" s="8" t="s">
        <v>32</v>
      </c>
      <c r="I5" s="8" t="s">
        <v>33</v>
      </c>
      <c r="J5" s="8" t="s">
        <v>34</v>
      </c>
      <c r="K5" s="8" t="s">
        <v>35</v>
      </c>
      <c r="L5" s="8" t="s">
        <v>36</v>
      </c>
    </row>
    <row r="6" s="1" customFormat="1" ht="24" customHeight="1" spans="1:12">
      <c r="A6" s="14">
        <v>501</v>
      </c>
      <c r="B6" s="28" t="s">
        <v>118</v>
      </c>
      <c r="C6" s="29" t="s">
        <v>73</v>
      </c>
      <c r="D6" s="14">
        <v>9500</v>
      </c>
      <c r="E6" s="30"/>
      <c r="F6" s="14">
        <f>E6*D6</f>
        <v>0</v>
      </c>
      <c r="G6" s="14">
        <v>501</v>
      </c>
      <c r="H6" s="28" t="s">
        <v>119</v>
      </c>
      <c r="I6" s="29" t="s">
        <v>73</v>
      </c>
      <c r="J6" s="14">
        <v>1</v>
      </c>
      <c r="K6" s="30"/>
      <c r="L6" s="14">
        <f>K6*J6</f>
        <v>0</v>
      </c>
    </row>
    <row r="7" s="1" customFormat="1" ht="24" customHeight="1" spans="1:12">
      <c r="A7" s="14">
        <v>502</v>
      </c>
      <c r="B7" s="28" t="s">
        <v>120</v>
      </c>
      <c r="C7" s="14" t="s">
        <v>50</v>
      </c>
      <c r="D7" s="14">
        <v>76400</v>
      </c>
      <c r="E7" s="30"/>
      <c r="F7" s="14">
        <f>E7*D7</f>
        <v>0</v>
      </c>
      <c r="G7" s="14">
        <v>502</v>
      </c>
      <c r="H7" s="28" t="s">
        <v>121</v>
      </c>
      <c r="I7" s="29" t="s">
        <v>73</v>
      </c>
      <c r="J7" s="14">
        <v>1</v>
      </c>
      <c r="K7" s="30"/>
      <c r="L7" s="14">
        <f t="shared" ref="L7:L15" si="0">K7*J7</f>
        <v>0</v>
      </c>
    </row>
    <row r="8" s="1" customFormat="1" ht="24" customHeight="1" spans="1:12">
      <c r="A8" s="14">
        <v>503</v>
      </c>
      <c r="B8" s="28" t="s">
        <v>122</v>
      </c>
      <c r="C8" s="43" t="s">
        <v>60</v>
      </c>
      <c r="D8" s="31">
        <v>32000</v>
      </c>
      <c r="E8" s="44"/>
      <c r="F8" s="14">
        <f>E8*D8</f>
        <v>0</v>
      </c>
      <c r="G8" s="14">
        <v>503</v>
      </c>
      <c r="H8" s="28" t="s">
        <v>123</v>
      </c>
      <c r="I8" s="29" t="s">
        <v>73</v>
      </c>
      <c r="J8" s="14">
        <v>1</v>
      </c>
      <c r="K8" s="30"/>
      <c r="L8" s="14">
        <f t="shared" si="0"/>
        <v>0</v>
      </c>
    </row>
    <row r="9" s="1" customFormat="1" ht="24" customHeight="1" spans="1:12">
      <c r="A9" s="14">
        <v>504</v>
      </c>
      <c r="B9" s="28" t="s">
        <v>124</v>
      </c>
      <c r="C9" s="31" t="s">
        <v>50</v>
      </c>
      <c r="D9" s="31">
        <v>59768</v>
      </c>
      <c r="E9" s="44"/>
      <c r="F9" s="14">
        <f>E9*D9</f>
        <v>0</v>
      </c>
      <c r="G9" s="14">
        <v>504</v>
      </c>
      <c r="H9" s="28" t="s">
        <v>125</v>
      </c>
      <c r="I9" s="29" t="s">
        <v>60</v>
      </c>
      <c r="J9" s="14">
        <v>30</v>
      </c>
      <c r="K9" s="30"/>
      <c r="L9" s="14">
        <f t="shared" si="0"/>
        <v>0</v>
      </c>
    </row>
    <row r="10" s="1" customFormat="1" ht="24" customHeight="1" spans="1:12">
      <c r="A10" s="9"/>
      <c r="B10" s="9"/>
      <c r="C10" s="9"/>
      <c r="D10" s="9"/>
      <c r="E10" s="9"/>
      <c r="F10" s="9"/>
      <c r="G10" s="14">
        <v>505</v>
      </c>
      <c r="H10" s="28" t="s">
        <v>126</v>
      </c>
      <c r="I10" s="29" t="s">
        <v>60</v>
      </c>
      <c r="J10" s="14">
        <v>300</v>
      </c>
      <c r="K10" s="30"/>
      <c r="L10" s="14">
        <f t="shared" si="0"/>
        <v>0</v>
      </c>
    </row>
    <row r="11" s="1" customFormat="1" ht="24" customHeight="1" spans="1:12">
      <c r="A11" s="9"/>
      <c r="B11" s="9"/>
      <c r="C11" s="9"/>
      <c r="D11" s="9"/>
      <c r="E11" s="9"/>
      <c r="F11" s="9"/>
      <c r="G11" s="14">
        <v>506</v>
      </c>
      <c r="H11" s="28" t="s">
        <v>127</v>
      </c>
      <c r="I11" s="29" t="s">
        <v>60</v>
      </c>
      <c r="J11" s="14">
        <v>50</v>
      </c>
      <c r="K11" s="30"/>
      <c r="L11" s="14">
        <f t="shared" si="0"/>
        <v>0</v>
      </c>
    </row>
    <row r="12" s="1" customFormat="1" ht="24" customHeight="1" spans="1:12">
      <c r="A12" s="9"/>
      <c r="B12" s="9"/>
      <c r="C12" s="9"/>
      <c r="D12" s="9"/>
      <c r="E12" s="9"/>
      <c r="F12" s="9"/>
      <c r="G12" s="14">
        <v>507</v>
      </c>
      <c r="H12" s="28" t="s">
        <v>128</v>
      </c>
      <c r="I12" s="29" t="s">
        <v>73</v>
      </c>
      <c r="J12" s="14">
        <v>20</v>
      </c>
      <c r="K12" s="30"/>
      <c r="L12" s="14">
        <f t="shared" si="0"/>
        <v>0</v>
      </c>
    </row>
    <row r="13" s="1" customFormat="1" ht="24" customHeight="1" spans="1:12">
      <c r="A13" s="9"/>
      <c r="B13" s="9"/>
      <c r="C13" s="9"/>
      <c r="D13" s="9"/>
      <c r="E13" s="9"/>
      <c r="F13" s="9"/>
      <c r="G13" s="14">
        <v>508</v>
      </c>
      <c r="H13" s="28" t="s">
        <v>129</v>
      </c>
      <c r="I13" s="29" t="s">
        <v>130</v>
      </c>
      <c r="J13" s="14">
        <v>69</v>
      </c>
      <c r="K13" s="30"/>
      <c r="L13" s="14">
        <f t="shared" si="0"/>
        <v>0</v>
      </c>
    </row>
    <row r="14" s="1" customFormat="1" ht="24" customHeight="1" spans="1:12">
      <c r="A14" s="9"/>
      <c r="B14" s="9"/>
      <c r="C14" s="9"/>
      <c r="D14" s="9"/>
      <c r="E14" s="9"/>
      <c r="F14" s="9"/>
      <c r="G14" s="14">
        <v>509</v>
      </c>
      <c r="H14" s="28" t="s">
        <v>131</v>
      </c>
      <c r="I14" s="29" t="s">
        <v>73</v>
      </c>
      <c r="J14" s="14">
        <v>150</v>
      </c>
      <c r="K14" s="30"/>
      <c r="L14" s="14">
        <f t="shared" si="0"/>
        <v>0</v>
      </c>
    </row>
    <row r="15" s="1" customFormat="1" ht="24" customHeight="1" spans="1:12">
      <c r="A15" s="9"/>
      <c r="B15" s="9"/>
      <c r="C15" s="9"/>
      <c r="D15" s="9"/>
      <c r="E15" s="9"/>
      <c r="F15" s="9"/>
      <c r="G15" s="14">
        <v>510</v>
      </c>
      <c r="H15" s="28" t="s">
        <v>132</v>
      </c>
      <c r="I15" s="14" t="s">
        <v>50</v>
      </c>
      <c r="J15" s="14">
        <v>1252</v>
      </c>
      <c r="K15" s="30"/>
      <c r="L15" s="14">
        <f t="shared" si="0"/>
        <v>0</v>
      </c>
    </row>
    <row r="16" s="1" customFormat="1" ht="24" customHeight="1" spans="1:12">
      <c r="A16" s="8" t="s">
        <v>133</v>
      </c>
      <c r="B16" s="9"/>
      <c r="C16" s="9"/>
      <c r="D16" s="9"/>
      <c r="E16" s="9"/>
      <c r="F16" s="9">
        <f>SUM(F6:F9)</f>
        <v>0</v>
      </c>
      <c r="G16" s="8" t="s">
        <v>134</v>
      </c>
      <c r="H16" s="9"/>
      <c r="I16" s="9"/>
      <c r="J16" s="9"/>
      <c r="K16" s="9"/>
      <c r="L16" s="9">
        <f>SUM(L6:L15)</f>
        <v>0</v>
      </c>
    </row>
    <row r="17" s="1" customFormat="1" ht="24" customHeight="1" spans="1:1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="1" customFormat="1" ht="24" customHeight="1" spans="1:1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="1" customFormat="1" ht="24" customHeight="1" spans="1:1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="1" customFormat="1" ht="24" customHeight="1" spans="1:1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="1" customFormat="1" ht="24" customHeight="1" spans="1:1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="1" customFormat="1" ht="24" customHeight="1" spans="1:1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="1" customFormat="1" ht="13.2" spans="1:1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="1" customFormat="1" ht="13.2" spans="1:1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</sheetData>
  <sheetProtection password="CC33" sheet="1" formatColumns="0" formatRows="0" objects="1"/>
  <mergeCells count="7">
    <mergeCell ref="A1:L1"/>
    <mergeCell ref="J2:L2"/>
    <mergeCell ref="A3:L3"/>
    <mergeCell ref="A4:F4"/>
    <mergeCell ref="G4:L4"/>
    <mergeCell ref="A16:E16"/>
    <mergeCell ref="G16:K16"/>
  </mergeCells>
  <pageMargins left="0.503472222222222" right="0.503472222222222" top="0.747916666666667" bottom="0.747916666666667" header="0.298611111111111" footer="0.298611111111111"/>
  <pageSetup paperSize="9" scale="97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showZeros="0" view="pageBreakPreview" zoomScaleNormal="100" topLeftCell="A2" workbookViewId="0">
      <selection activeCell="F8" sqref="F8"/>
    </sheetView>
  </sheetViews>
  <sheetFormatPr defaultColWidth="8.88888888888889" defaultRowHeight="13.8"/>
  <cols>
    <col min="1" max="1" width="9.77777777777778" style="38" customWidth="1"/>
    <col min="2" max="2" width="23.1296296296296" style="38" customWidth="1"/>
    <col min="3" max="3" width="7.87962962962963" style="38" customWidth="1"/>
    <col min="4" max="4" width="9.77777777777778" style="38" customWidth="1"/>
    <col min="5" max="5" width="10" style="38" customWidth="1"/>
    <col min="6" max="6" width="10.6296296296296" style="38" customWidth="1"/>
    <col min="7" max="7" width="9.77777777777778" style="38" customWidth="1"/>
    <col min="8" max="8" width="20.8796296296296" style="38" customWidth="1"/>
    <col min="9" max="9" width="7.62962962962963" style="38" customWidth="1"/>
    <col min="10" max="10" width="9.77777777777778" style="38" customWidth="1"/>
    <col min="11" max="11" width="9.75" style="38" customWidth="1"/>
    <col min="12" max="12" width="10.3796296296296" style="38" customWidth="1"/>
    <col min="13" max="14" width="8.88888888888889" style="38"/>
    <col min="15" max="15" width="12.6296296296296" style="38"/>
    <col min="16" max="16384" width="8.88888888888889" style="38"/>
  </cols>
  <sheetData>
    <row r="1" ht="30" customHeight="1" spans="1:12">
      <c r="A1" s="39" t="s">
        <v>135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="37" customFormat="1" ht="24" customHeight="1" spans="1:12">
      <c r="A2" s="40" t="str">
        <f>汇总表!A2</f>
        <v>范围：宁合高速龙华立交至苏皖交界（根据宁合高速实体移交清单确认）</v>
      </c>
      <c r="B2" s="41"/>
      <c r="C2" s="41"/>
      <c r="D2" s="41"/>
      <c r="E2" s="41"/>
      <c r="F2" s="41"/>
      <c r="G2" s="41"/>
      <c r="H2" s="42"/>
      <c r="I2" s="42"/>
      <c r="J2" s="47" t="s">
        <v>27</v>
      </c>
      <c r="K2" s="42"/>
      <c r="L2" s="42"/>
    </row>
    <row r="3" s="37" customFormat="1" ht="24" customHeight="1" spans="1:12">
      <c r="A3" s="14" t="s">
        <v>136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="37" customFormat="1" ht="24" customHeight="1" spans="1:12">
      <c r="A4" s="29" t="s">
        <v>29</v>
      </c>
      <c r="B4" s="14"/>
      <c r="C4" s="14"/>
      <c r="D4" s="14"/>
      <c r="E4" s="14"/>
      <c r="F4" s="14"/>
      <c r="G4" s="29" t="s">
        <v>30</v>
      </c>
      <c r="H4" s="14"/>
      <c r="I4" s="14"/>
      <c r="J4" s="14"/>
      <c r="K4" s="14"/>
      <c r="L4" s="14"/>
    </row>
    <row r="5" s="37" customFormat="1" ht="24" customHeight="1" spans="1:12">
      <c r="A5" s="29" t="s">
        <v>31</v>
      </c>
      <c r="B5" s="29" t="s">
        <v>32</v>
      </c>
      <c r="C5" s="29" t="s">
        <v>33</v>
      </c>
      <c r="D5" s="29" t="s">
        <v>34</v>
      </c>
      <c r="E5" s="29" t="s">
        <v>35</v>
      </c>
      <c r="F5" s="29" t="s">
        <v>36</v>
      </c>
      <c r="G5" s="29" t="s">
        <v>31</v>
      </c>
      <c r="H5" s="29" t="s">
        <v>32</v>
      </c>
      <c r="I5" s="29" t="s">
        <v>33</v>
      </c>
      <c r="J5" s="29" t="s">
        <v>34</v>
      </c>
      <c r="K5" s="29" t="s">
        <v>35</v>
      </c>
      <c r="L5" s="29" t="s">
        <v>36</v>
      </c>
    </row>
    <row r="6" s="37" customFormat="1" ht="24" customHeight="1" spans="1:12">
      <c r="A6" s="14">
        <v>601</v>
      </c>
      <c r="B6" s="28" t="s">
        <v>137</v>
      </c>
      <c r="C6" s="43" t="s">
        <v>60</v>
      </c>
      <c r="D6" s="31">
        <v>361193</v>
      </c>
      <c r="E6" s="44"/>
      <c r="F6" s="45">
        <f>E6*D6</f>
        <v>0</v>
      </c>
      <c r="G6" s="14">
        <v>601</v>
      </c>
      <c r="H6" s="28" t="s">
        <v>138</v>
      </c>
      <c r="I6" s="29" t="s">
        <v>139</v>
      </c>
      <c r="J6" s="14">
        <v>100</v>
      </c>
      <c r="K6" s="30"/>
      <c r="L6" s="46">
        <f>K6*J6</f>
        <v>0</v>
      </c>
    </row>
    <row r="7" s="37" customFormat="1" ht="24" customHeight="1" spans="1:12">
      <c r="A7" s="14">
        <v>602</v>
      </c>
      <c r="B7" s="28" t="s">
        <v>140</v>
      </c>
      <c r="C7" s="43" t="s">
        <v>139</v>
      </c>
      <c r="D7" s="31">
        <v>10879</v>
      </c>
      <c r="E7" s="44"/>
      <c r="F7" s="45">
        <f>E7*D7</f>
        <v>0</v>
      </c>
      <c r="G7" s="14">
        <v>602</v>
      </c>
      <c r="H7" s="28" t="s">
        <v>141</v>
      </c>
      <c r="I7" s="29" t="s">
        <v>139</v>
      </c>
      <c r="J7" s="14">
        <v>600</v>
      </c>
      <c r="K7" s="30"/>
      <c r="L7" s="46">
        <f t="shared" ref="L7:L17" si="0">K7*J7</f>
        <v>0</v>
      </c>
    </row>
    <row r="8" s="37" customFormat="1" ht="24" customHeight="1" spans="1:12">
      <c r="A8" s="14"/>
      <c r="B8" s="31"/>
      <c r="C8" s="31"/>
      <c r="D8" s="31"/>
      <c r="E8" s="31"/>
      <c r="F8" s="45"/>
      <c r="G8" s="14">
        <v>603</v>
      </c>
      <c r="H8" s="28" t="s">
        <v>142</v>
      </c>
      <c r="I8" s="29" t="s">
        <v>60</v>
      </c>
      <c r="J8" s="14">
        <v>500</v>
      </c>
      <c r="K8" s="30"/>
      <c r="L8" s="46">
        <f t="shared" si="0"/>
        <v>0</v>
      </c>
    </row>
    <row r="9" s="37" customFormat="1" ht="24" customHeight="1" spans="1:12">
      <c r="A9" s="14"/>
      <c r="B9" s="31"/>
      <c r="C9" s="31"/>
      <c r="D9" s="31"/>
      <c r="E9" s="31"/>
      <c r="F9" s="45"/>
      <c r="G9" s="14">
        <v>604</v>
      </c>
      <c r="H9" s="28" t="s">
        <v>143</v>
      </c>
      <c r="I9" s="29" t="s">
        <v>144</v>
      </c>
      <c r="J9" s="14">
        <v>10879</v>
      </c>
      <c r="K9" s="30"/>
      <c r="L9" s="46">
        <f t="shared" si="0"/>
        <v>0</v>
      </c>
    </row>
    <row r="10" s="37" customFormat="1" ht="34" customHeight="1" spans="1:12">
      <c r="A10" s="14"/>
      <c r="B10" s="14"/>
      <c r="C10" s="14"/>
      <c r="D10" s="14"/>
      <c r="E10" s="14"/>
      <c r="F10" s="46"/>
      <c r="G10" s="31" t="s">
        <v>145</v>
      </c>
      <c r="H10" s="28" t="s">
        <v>146</v>
      </c>
      <c r="I10" s="43" t="s">
        <v>139</v>
      </c>
      <c r="J10" s="31">
        <v>30</v>
      </c>
      <c r="K10" s="44"/>
      <c r="L10" s="46">
        <f t="shared" si="0"/>
        <v>0</v>
      </c>
    </row>
    <row r="11" s="37" customFormat="1" ht="34" customHeight="1" spans="1:12">
      <c r="A11" s="14"/>
      <c r="B11" s="14"/>
      <c r="C11" s="14"/>
      <c r="D11" s="14"/>
      <c r="E11" s="14"/>
      <c r="F11" s="46"/>
      <c r="G11" s="31" t="s">
        <v>147</v>
      </c>
      <c r="H11" s="28" t="s">
        <v>148</v>
      </c>
      <c r="I11" s="43" t="s">
        <v>139</v>
      </c>
      <c r="J11" s="31">
        <v>60</v>
      </c>
      <c r="K11" s="44"/>
      <c r="L11" s="46">
        <f t="shared" si="0"/>
        <v>0</v>
      </c>
    </row>
    <row r="12" s="37" customFormat="1" ht="34" customHeight="1" spans="1:12">
      <c r="A12" s="14"/>
      <c r="B12" s="14"/>
      <c r="C12" s="14"/>
      <c r="D12" s="14"/>
      <c r="E12" s="14"/>
      <c r="F12" s="46"/>
      <c r="G12" s="31" t="s">
        <v>149</v>
      </c>
      <c r="H12" s="28" t="s">
        <v>150</v>
      </c>
      <c r="I12" s="43" t="s">
        <v>139</v>
      </c>
      <c r="J12" s="31">
        <v>250</v>
      </c>
      <c r="K12" s="44"/>
      <c r="L12" s="46">
        <f t="shared" si="0"/>
        <v>0</v>
      </c>
    </row>
    <row r="13" s="37" customFormat="1" ht="34" customHeight="1" spans="1:12">
      <c r="A13" s="14"/>
      <c r="B13" s="14"/>
      <c r="C13" s="14"/>
      <c r="D13" s="14"/>
      <c r="E13" s="14"/>
      <c r="F13" s="46"/>
      <c r="G13" s="31" t="s">
        <v>151</v>
      </c>
      <c r="H13" s="28" t="s">
        <v>152</v>
      </c>
      <c r="I13" s="43" t="s">
        <v>139</v>
      </c>
      <c r="J13" s="31">
        <v>250</v>
      </c>
      <c r="K13" s="44"/>
      <c r="L13" s="46">
        <f t="shared" si="0"/>
        <v>0</v>
      </c>
    </row>
    <row r="14" s="37" customFormat="1" ht="34" customHeight="1" spans="1:12">
      <c r="A14" s="14"/>
      <c r="B14" s="14"/>
      <c r="C14" s="14"/>
      <c r="D14" s="14"/>
      <c r="E14" s="14"/>
      <c r="F14" s="46"/>
      <c r="G14" s="31" t="s">
        <v>153</v>
      </c>
      <c r="H14" s="28" t="s">
        <v>154</v>
      </c>
      <c r="I14" s="31" t="s">
        <v>155</v>
      </c>
      <c r="J14" s="31">
        <v>300</v>
      </c>
      <c r="K14" s="44"/>
      <c r="L14" s="46">
        <f t="shared" si="0"/>
        <v>0</v>
      </c>
    </row>
    <row r="15" s="37" customFormat="1" ht="24" customHeight="1" spans="1:12">
      <c r="A15" s="14"/>
      <c r="B15" s="14"/>
      <c r="C15" s="14"/>
      <c r="D15" s="14"/>
      <c r="E15" s="14"/>
      <c r="F15" s="46"/>
      <c r="G15" s="31" t="s">
        <v>156</v>
      </c>
      <c r="H15" s="28" t="s">
        <v>157</v>
      </c>
      <c r="I15" s="43" t="s">
        <v>60</v>
      </c>
      <c r="J15" s="31">
        <v>130</v>
      </c>
      <c r="K15" s="44"/>
      <c r="L15" s="46">
        <f t="shared" si="0"/>
        <v>0</v>
      </c>
    </row>
    <row r="16" s="37" customFormat="1" ht="24" customHeight="1" spans="1:12">
      <c r="A16" s="14"/>
      <c r="B16" s="14"/>
      <c r="C16" s="14"/>
      <c r="D16" s="14"/>
      <c r="E16" s="14"/>
      <c r="F16" s="46"/>
      <c r="G16" s="31" t="s">
        <v>158</v>
      </c>
      <c r="H16" s="28" t="s">
        <v>159</v>
      </c>
      <c r="I16" s="43" t="s">
        <v>139</v>
      </c>
      <c r="J16" s="31">
        <v>150</v>
      </c>
      <c r="K16" s="44"/>
      <c r="L16" s="46">
        <f t="shared" si="0"/>
        <v>0</v>
      </c>
    </row>
    <row r="17" s="37" customFormat="1" ht="34" customHeight="1" spans="1:12">
      <c r="A17" s="14"/>
      <c r="B17" s="14"/>
      <c r="C17" s="14"/>
      <c r="D17" s="14"/>
      <c r="E17" s="14"/>
      <c r="F17" s="46"/>
      <c r="G17" s="31" t="s">
        <v>160</v>
      </c>
      <c r="H17" s="28" t="s">
        <v>161</v>
      </c>
      <c r="I17" s="31" t="s">
        <v>155</v>
      </c>
      <c r="J17" s="31">
        <v>200</v>
      </c>
      <c r="K17" s="44"/>
      <c r="L17" s="46">
        <f t="shared" si="0"/>
        <v>0</v>
      </c>
    </row>
    <row r="18" s="37" customFormat="1" ht="24" customHeight="1" spans="1:12">
      <c r="A18" s="29" t="s">
        <v>162</v>
      </c>
      <c r="B18" s="14"/>
      <c r="C18" s="14"/>
      <c r="D18" s="14"/>
      <c r="E18" s="14"/>
      <c r="F18" s="46">
        <f>SUM(F6:F7)</f>
        <v>0</v>
      </c>
      <c r="G18" s="29" t="s">
        <v>163</v>
      </c>
      <c r="H18" s="14"/>
      <c r="I18" s="14"/>
      <c r="J18" s="14"/>
      <c r="K18" s="14"/>
      <c r="L18" s="46">
        <f>SUM(L6:L17)</f>
        <v>0</v>
      </c>
    </row>
    <row r="19" s="37" customFormat="1" ht="24" customHeight="1"/>
    <row r="20" s="37" customFormat="1" ht="24" customHeight="1"/>
    <row r="21" s="37" customFormat="1" ht="24" customHeight="1"/>
    <row r="22" s="37" customFormat="1" ht="24" customHeight="1"/>
    <row r="23" s="37" customFormat="1" ht="13.2"/>
    <row r="24" s="37" customFormat="1" ht="13.2"/>
  </sheetData>
  <sheetProtection password="CC33" sheet="1" formatColumns="0" formatRows="0" objects="1"/>
  <mergeCells count="7">
    <mergeCell ref="A1:L1"/>
    <mergeCell ref="J2:L2"/>
    <mergeCell ref="A3:L3"/>
    <mergeCell ref="A4:F4"/>
    <mergeCell ref="G4:L4"/>
    <mergeCell ref="A18:E18"/>
    <mergeCell ref="G18:K18"/>
  </mergeCells>
  <pageMargins left="0.503472222222222" right="0.503472222222222" top="0.747916666666667" bottom="0.747916666666667" header="0.298611111111111" footer="0.298611111111111"/>
  <pageSetup paperSize="9" scale="97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showZeros="0" view="pageBreakPreview" zoomScaleNormal="100" workbookViewId="0">
      <selection activeCell="D16" sqref="D16"/>
    </sheetView>
  </sheetViews>
  <sheetFormatPr defaultColWidth="8.88888888888889" defaultRowHeight="13.8"/>
  <cols>
    <col min="1" max="1" width="9.77777777777778" style="2" customWidth="1"/>
    <col min="2" max="2" width="23.1296296296296" style="2" customWidth="1"/>
    <col min="3" max="3" width="7.87962962962963" style="2" customWidth="1"/>
    <col min="4" max="4" width="9.77777777777778" style="2" customWidth="1"/>
    <col min="5" max="5" width="10" style="2" customWidth="1"/>
    <col min="6" max="6" width="10.6296296296296" style="2" customWidth="1"/>
    <col min="7" max="7" width="9.77777777777778" style="2" customWidth="1"/>
    <col min="8" max="8" width="20.8796296296296" style="2" customWidth="1"/>
    <col min="9" max="9" width="7.62962962962963" style="2" customWidth="1"/>
    <col min="10" max="10" width="9.77777777777778" style="2" customWidth="1"/>
    <col min="11" max="11" width="9.75" style="2" customWidth="1"/>
    <col min="12" max="12" width="10.3796296296296" style="2" customWidth="1"/>
    <col min="13" max="16384" width="8.88888888888889" style="2"/>
  </cols>
  <sheetData>
    <row r="1" s="34" customFormat="1" ht="30" customHeight="1" spans="1:12">
      <c r="A1" s="3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24" customHeight="1" spans="1:12">
      <c r="A2" s="4" t="str">
        <f>汇总表!A2</f>
        <v>范围：宁合高速龙华立交至苏皖交界（根据宁合高速实体移交清单确认）</v>
      </c>
      <c r="B2" s="5"/>
      <c r="C2" s="5"/>
      <c r="D2" s="5"/>
      <c r="E2" s="5"/>
      <c r="F2" s="5"/>
      <c r="G2" s="6"/>
      <c r="H2" s="6"/>
      <c r="I2" s="6"/>
      <c r="J2" s="16" t="s">
        <v>27</v>
      </c>
      <c r="K2" s="6"/>
      <c r="L2" s="6"/>
    </row>
    <row r="3" s="1" customFormat="1" ht="24" customHeight="1" spans="1:12">
      <c r="A3" s="9" t="s">
        <v>164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="1" customFormat="1" ht="24" customHeight="1" spans="1:12">
      <c r="A4" s="8" t="s">
        <v>29</v>
      </c>
      <c r="B4" s="9"/>
      <c r="C4" s="9"/>
      <c r="D4" s="9"/>
      <c r="E4" s="9"/>
      <c r="F4" s="9"/>
      <c r="G4" s="8" t="s">
        <v>30</v>
      </c>
      <c r="H4" s="9"/>
      <c r="I4" s="9"/>
      <c r="J4" s="9"/>
      <c r="K4" s="9"/>
      <c r="L4" s="9"/>
    </row>
    <row r="5" s="1" customFormat="1" ht="24" customHeight="1" spans="1:12">
      <c r="A5" s="8" t="s">
        <v>31</v>
      </c>
      <c r="B5" s="8" t="s">
        <v>32</v>
      </c>
      <c r="C5" s="8" t="s">
        <v>33</v>
      </c>
      <c r="D5" s="8" t="s">
        <v>34</v>
      </c>
      <c r="E5" s="8" t="s">
        <v>35</v>
      </c>
      <c r="F5" s="8" t="s">
        <v>36</v>
      </c>
      <c r="G5" s="8" t="s">
        <v>31</v>
      </c>
      <c r="H5" s="8" t="s">
        <v>32</v>
      </c>
      <c r="I5" s="8" t="s">
        <v>33</v>
      </c>
      <c r="J5" s="8" t="s">
        <v>34</v>
      </c>
      <c r="K5" s="8" t="s">
        <v>35</v>
      </c>
      <c r="L5" s="8" t="s">
        <v>36</v>
      </c>
    </row>
    <row r="6" s="1" customFormat="1" ht="24" customHeight="1" spans="1:12">
      <c r="A6" s="14"/>
      <c r="B6" s="35"/>
      <c r="C6" s="35"/>
      <c r="D6" s="35"/>
      <c r="E6" s="36"/>
      <c r="F6" s="35"/>
      <c r="G6" s="14">
        <v>801</v>
      </c>
      <c r="H6" s="28" t="s">
        <v>165</v>
      </c>
      <c r="I6" s="29" t="s">
        <v>166</v>
      </c>
      <c r="J6" s="14">
        <v>3</v>
      </c>
      <c r="K6" s="30"/>
      <c r="L6" s="14">
        <f>K6*J6</f>
        <v>0</v>
      </c>
    </row>
    <row r="7" s="1" customFormat="1" ht="24" customHeight="1" spans="1:12">
      <c r="A7" s="14"/>
      <c r="B7" s="35"/>
      <c r="C7" s="35"/>
      <c r="D7" s="35"/>
      <c r="E7" s="35"/>
      <c r="F7" s="35"/>
      <c r="G7" s="14">
        <v>802</v>
      </c>
      <c r="H7" s="28" t="s">
        <v>167</v>
      </c>
      <c r="I7" s="29" t="s">
        <v>166</v>
      </c>
      <c r="J7" s="14">
        <v>600</v>
      </c>
      <c r="K7" s="30"/>
      <c r="L7" s="14">
        <f t="shared" ref="L7:L12" si="0">K7*J7</f>
        <v>0</v>
      </c>
    </row>
    <row r="8" s="1" customFormat="1" ht="24" customHeight="1" spans="1:12">
      <c r="A8" s="14"/>
      <c r="B8" s="35"/>
      <c r="C8" s="35"/>
      <c r="D8" s="35"/>
      <c r="E8" s="35"/>
      <c r="F8" s="35"/>
      <c r="G8" s="14">
        <v>803</v>
      </c>
      <c r="H8" s="28" t="s">
        <v>168</v>
      </c>
      <c r="I8" s="29" t="s">
        <v>73</v>
      </c>
      <c r="J8" s="14">
        <v>400</v>
      </c>
      <c r="K8" s="30"/>
      <c r="L8" s="14">
        <f t="shared" si="0"/>
        <v>0</v>
      </c>
    </row>
    <row r="9" s="1" customFormat="1" ht="24" customHeight="1" spans="1:12">
      <c r="A9" s="14"/>
      <c r="B9" s="35"/>
      <c r="C9" s="35"/>
      <c r="D9" s="35"/>
      <c r="E9" s="36"/>
      <c r="F9" s="35"/>
      <c r="G9" s="14">
        <v>804</v>
      </c>
      <c r="H9" s="28" t="s">
        <v>169</v>
      </c>
      <c r="I9" s="29" t="s">
        <v>60</v>
      </c>
      <c r="J9" s="14">
        <v>60</v>
      </c>
      <c r="K9" s="30"/>
      <c r="L9" s="14">
        <f t="shared" si="0"/>
        <v>0</v>
      </c>
    </row>
    <row r="10" s="1" customFormat="1" ht="24" customHeight="1" spans="1:12">
      <c r="A10" s="19"/>
      <c r="B10" s="19"/>
      <c r="C10" s="19"/>
      <c r="D10" s="19"/>
      <c r="E10" s="19"/>
      <c r="F10" s="19"/>
      <c r="G10" s="14">
        <v>805</v>
      </c>
      <c r="H10" s="28" t="s">
        <v>170</v>
      </c>
      <c r="I10" s="14" t="s">
        <v>171</v>
      </c>
      <c r="J10" s="14">
        <v>500</v>
      </c>
      <c r="K10" s="30"/>
      <c r="L10" s="14">
        <f t="shared" si="0"/>
        <v>0</v>
      </c>
    </row>
    <row r="11" s="1" customFormat="1" ht="24" customHeight="1" spans="1:12">
      <c r="A11" s="19"/>
      <c r="B11" s="19"/>
      <c r="C11" s="19"/>
      <c r="D11" s="19"/>
      <c r="E11" s="19"/>
      <c r="F11" s="19"/>
      <c r="G11" s="14">
        <v>806</v>
      </c>
      <c r="H11" s="28" t="s">
        <v>172</v>
      </c>
      <c r="I11" s="29" t="s">
        <v>60</v>
      </c>
      <c r="J11" s="14">
        <v>20</v>
      </c>
      <c r="K11" s="30"/>
      <c r="L11" s="14">
        <f t="shared" si="0"/>
        <v>0</v>
      </c>
    </row>
    <row r="12" s="1" customFormat="1" ht="24" customHeight="1" spans="1:12">
      <c r="A12" s="19"/>
      <c r="B12" s="19"/>
      <c r="C12" s="19"/>
      <c r="D12" s="19"/>
      <c r="E12" s="19"/>
      <c r="F12" s="19"/>
      <c r="G12" s="14">
        <v>807</v>
      </c>
      <c r="H12" s="28" t="s">
        <v>173</v>
      </c>
      <c r="I12" s="29" t="s">
        <v>60</v>
      </c>
      <c r="J12" s="14">
        <v>20</v>
      </c>
      <c r="K12" s="30"/>
      <c r="L12" s="14">
        <f t="shared" si="0"/>
        <v>0</v>
      </c>
    </row>
    <row r="13" s="1" customFormat="1" ht="24" customHeight="1" spans="1:12">
      <c r="A13" s="8" t="s">
        <v>174</v>
      </c>
      <c r="B13" s="9"/>
      <c r="C13" s="9"/>
      <c r="D13" s="9"/>
      <c r="E13" s="9"/>
      <c r="F13" s="9">
        <f>SUM(F6:F12)</f>
        <v>0</v>
      </c>
      <c r="G13" s="8" t="s">
        <v>175</v>
      </c>
      <c r="H13" s="9"/>
      <c r="I13" s="9"/>
      <c r="J13" s="9"/>
      <c r="K13" s="9"/>
      <c r="L13" s="9">
        <f>SUM(L6:L12)</f>
        <v>0</v>
      </c>
    </row>
    <row r="14" s="1" customFormat="1" ht="24" customHeight="1"/>
    <row r="15" s="1" customFormat="1" ht="24" customHeight="1"/>
    <row r="16" s="1" customFormat="1" ht="24" customHeight="1"/>
    <row r="17" s="1" customFormat="1" ht="24" customHeight="1"/>
    <row r="18" s="1" customFormat="1" ht="24" customHeight="1"/>
    <row r="19" s="1" customFormat="1" ht="24" customHeight="1"/>
    <row r="20" s="1" customFormat="1" ht="24" customHeight="1"/>
    <row r="21" s="1" customFormat="1" ht="24" customHeight="1"/>
    <row r="22" s="1" customFormat="1" ht="24" customHeight="1"/>
    <row r="23" s="1" customFormat="1" ht="13.2"/>
    <row r="24" s="1" customFormat="1" ht="13.2"/>
  </sheetData>
  <sheetProtection password="CC33" sheet="1" formatColumns="0" formatRows="0" objects="1"/>
  <mergeCells count="7">
    <mergeCell ref="A1:L1"/>
    <mergeCell ref="J2:L2"/>
    <mergeCell ref="A3:L3"/>
    <mergeCell ref="A4:F4"/>
    <mergeCell ref="G4:L4"/>
    <mergeCell ref="A13:E13"/>
    <mergeCell ref="G13:K13"/>
  </mergeCells>
  <pageMargins left="0.503472222222222" right="0.503472222222222" top="0.747916666666667" bottom="0.747916666666667" header="0.298611111111111" footer="0.298611111111111"/>
  <pageSetup paperSize="9" scale="97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showZeros="0" view="pageBreakPreview" zoomScaleNormal="100" workbookViewId="0">
      <selection activeCell="D16" sqref="D16"/>
    </sheetView>
  </sheetViews>
  <sheetFormatPr defaultColWidth="8.88888888888889" defaultRowHeight="13.8"/>
  <cols>
    <col min="1" max="1" width="9.77777777777778" style="21" customWidth="1"/>
    <col min="2" max="2" width="23.1296296296296" style="21" customWidth="1"/>
    <col min="3" max="3" width="7.87962962962963" style="21" customWidth="1"/>
    <col min="4" max="4" width="9.77777777777778" style="21" customWidth="1"/>
    <col min="5" max="5" width="10" style="21" customWidth="1"/>
    <col min="6" max="6" width="10.6296296296296" style="21" customWidth="1"/>
    <col min="7" max="7" width="9.77777777777778" style="21" customWidth="1"/>
    <col min="8" max="8" width="20.8796296296296" style="21" customWidth="1"/>
    <col min="9" max="9" width="7.62962962962963" style="21" customWidth="1"/>
    <col min="10" max="10" width="9.77777777777778" style="21" customWidth="1"/>
    <col min="11" max="11" width="9.75" style="21" customWidth="1"/>
    <col min="12" max="12" width="10.3796296296296" style="21" customWidth="1"/>
    <col min="13" max="16384" width="8.88888888888889" style="21"/>
  </cols>
  <sheetData>
    <row r="1" ht="30" customHeight="1" spans="1:12">
      <c r="A1" s="22" t="s">
        <v>26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="20" customFormat="1" ht="24" customHeight="1" spans="1:12">
      <c r="A2" s="23" t="str">
        <f>汇总表!A2</f>
        <v>范围：宁合高速龙华立交至苏皖交界（根据宁合高速实体移交清单确认）</v>
      </c>
      <c r="B2" s="24"/>
      <c r="C2" s="24"/>
      <c r="D2" s="24"/>
      <c r="E2" s="24"/>
      <c r="F2" s="24"/>
      <c r="G2" s="25"/>
      <c r="H2" s="25"/>
      <c r="I2" s="25"/>
      <c r="J2" s="33" t="s">
        <v>27</v>
      </c>
      <c r="K2" s="25"/>
      <c r="L2" s="25"/>
    </row>
    <row r="3" s="20" customFormat="1" ht="24" customHeight="1" spans="1:12">
      <c r="A3" s="26" t="s">
        <v>176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="20" customFormat="1" ht="24" customHeight="1" spans="1:12">
      <c r="A4" s="27" t="s">
        <v>29</v>
      </c>
      <c r="B4" s="26"/>
      <c r="C4" s="26"/>
      <c r="D4" s="26"/>
      <c r="E4" s="26"/>
      <c r="F4" s="26"/>
      <c r="G4" s="27" t="s">
        <v>30</v>
      </c>
      <c r="H4" s="26"/>
      <c r="I4" s="26"/>
      <c r="J4" s="26"/>
      <c r="K4" s="26"/>
      <c r="L4" s="26"/>
    </row>
    <row r="5" s="20" customFormat="1" ht="24" customHeight="1" spans="1:12">
      <c r="A5" s="27" t="s">
        <v>31</v>
      </c>
      <c r="B5" s="27" t="s">
        <v>32</v>
      </c>
      <c r="C5" s="27" t="s">
        <v>33</v>
      </c>
      <c r="D5" s="27" t="s">
        <v>34</v>
      </c>
      <c r="E5" s="27" t="s">
        <v>35</v>
      </c>
      <c r="F5" s="27" t="s">
        <v>36</v>
      </c>
      <c r="G5" s="27" t="s">
        <v>31</v>
      </c>
      <c r="H5" s="27" t="s">
        <v>32</v>
      </c>
      <c r="I5" s="27" t="s">
        <v>33</v>
      </c>
      <c r="J5" s="27" t="s">
        <v>34</v>
      </c>
      <c r="K5" s="27" t="s">
        <v>35</v>
      </c>
      <c r="L5" s="27" t="s">
        <v>36</v>
      </c>
    </row>
    <row r="6" s="20" customFormat="1" ht="24" customHeight="1" spans="1:12">
      <c r="A6" s="14">
        <v>901</v>
      </c>
      <c r="B6" s="28" t="s">
        <v>177</v>
      </c>
      <c r="C6" s="29" t="s">
        <v>105</v>
      </c>
      <c r="D6" s="14">
        <v>7</v>
      </c>
      <c r="E6" s="30"/>
      <c r="F6" s="14">
        <f>E6*D6</f>
        <v>0</v>
      </c>
      <c r="G6" s="14"/>
      <c r="H6" s="31"/>
      <c r="I6" s="14"/>
      <c r="J6" s="14"/>
      <c r="K6" s="14"/>
      <c r="L6" s="14"/>
    </row>
    <row r="7" s="20" customFormat="1" ht="24" customHeight="1" spans="1:12">
      <c r="A7" s="14"/>
      <c r="B7" s="31"/>
      <c r="C7" s="31"/>
      <c r="D7" s="31"/>
      <c r="E7" s="31"/>
      <c r="F7" s="31"/>
      <c r="G7" s="14"/>
      <c r="H7" s="31"/>
      <c r="I7" s="14"/>
      <c r="J7" s="14"/>
      <c r="K7" s="14"/>
      <c r="L7" s="14"/>
    </row>
    <row r="8" s="20" customFormat="1" ht="24" customHeight="1" spans="1:12">
      <c r="A8" s="14"/>
      <c r="B8" s="31"/>
      <c r="C8" s="31"/>
      <c r="D8" s="31"/>
      <c r="E8" s="31"/>
      <c r="F8" s="31"/>
      <c r="G8" s="14"/>
      <c r="H8" s="31"/>
      <c r="I8" s="14"/>
      <c r="J8" s="14"/>
      <c r="K8" s="14"/>
      <c r="L8" s="14"/>
    </row>
    <row r="9" s="20" customFormat="1" ht="24" customHeight="1" spans="1:12">
      <c r="A9" s="14"/>
      <c r="B9" s="31"/>
      <c r="C9" s="31"/>
      <c r="D9" s="31"/>
      <c r="E9" s="32"/>
      <c r="F9" s="31"/>
      <c r="G9" s="14"/>
      <c r="H9" s="31"/>
      <c r="I9" s="14"/>
      <c r="J9" s="14"/>
      <c r="K9" s="14"/>
      <c r="L9" s="14"/>
    </row>
    <row r="10" s="20" customFormat="1" ht="24" customHeight="1" spans="1:12">
      <c r="A10" s="26"/>
      <c r="B10" s="26"/>
      <c r="C10" s="26"/>
      <c r="D10" s="26"/>
      <c r="E10" s="26"/>
      <c r="F10" s="26"/>
      <c r="G10" s="14"/>
      <c r="H10" s="31"/>
      <c r="I10" s="14"/>
      <c r="J10" s="14"/>
      <c r="K10" s="14"/>
      <c r="L10" s="14"/>
    </row>
    <row r="11" s="20" customFormat="1" ht="24" customHeight="1" spans="1:12">
      <c r="A11" s="26"/>
      <c r="B11" s="26"/>
      <c r="C11" s="26"/>
      <c r="D11" s="26"/>
      <c r="E11" s="26"/>
      <c r="F11" s="26"/>
      <c r="G11" s="14"/>
      <c r="H11" s="31"/>
      <c r="I11" s="14"/>
      <c r="J11" s="14"/>
      <c r="K11" s="14"/>
      <c r="L11" s="14"/>
    </row>
    <row r="12" s="20" customFormat="1" ht="24" customHeight="1" spans="1:12">
      <c r="A12" s="26"/>
      <c r="B12" s="26"/>
      <c r="C12" s="26"/>
      <c r="D12" s="26"/>
      <c r="E12" s="26"/>
      <c r="F12" s="26"/>
      <c r="G12" s="14"/>
      <c r="H12" s="31"/>
      <c r="I12" s="14"/>
      <c r="J12" s="14"/>
      <c r="K12" s="14"/>
      <c r="L12" s="14"/>
    </row>
    <row r="13" s="20" customFormat="1" ht="24" customHeight="1" spans="1:12">
      <c r="A13" s="27" t="s">
        <v>178</v>
      </c>
      <c r="B13" s="26"/>
      <c r="C13" s="26"/>
      <c r="D13" s="26"/>
      <c r="E13" s="26"/>
      <c r="F13" s="26">
        <f>SUM(F6:F12)</f>
        <v>0</v>
      </c>
      <c r="G13" s="27" t="s">
        <v>179</v>
      </c>
      <c r="H13" s="26"/>
      <c r="I13" s="26"/>
      <c r="J13" s="26"/>
      <c r="K13" s="26"/>
      <c r="L13" s="26">
        <f>SUM(L6:L12)</f>
        <v>0</v>
      </c>
    </row>
    <row r="14" s="20" customFormat="1" ht="24" customHeight="1"/>
    <row r="15" s="20" customFormat="1" ht="24" customHeight="1"/>
    <row r="16" s="20" customFormat="1" ht="24" customHeight="1"/>
    <row r="17" s="20" customFormat="1" ht="24" customHeight="1"/>
    <row r="18" s="20" customFormat="1" ht="24" customHeight="1"/>
    <row r="19" s="20" customFormat="1" ht="24" customHeight="1"/>
    <row r="20" s="20" customFormat="1" ht="24" customHeight="1"/>
    <row r="21" s="20" customFormat="1" ht="24" customHeight="1"/>
    <row r="22" s="20" customFormat="1" ht="24" customHeight="1"/>
    <row r="23" s="20" customFormat="1" ht="13.2"/>
    <row r="24" s="20" customFormat="1" ht="13.2"/>
  </sheetData>
  <sheetProtection password="CC33" sheet="1" formatColumns="0" formatRows="0" objects="1"/>
  <mergeCells count="7">
    <mergeCell ref="A1:L1"/>
    <mergeCell ref="J2:L2"/>
    <mergeCell ref="A3:L3"/>
    <mergeCell ref="A4:F4"/>
    <mergeCell ref="G4:L4"/>
    <mergeCell ref="A13:E13"/>
    <mergeCell ref="G13:K13"/>
  </mergeCells>
  <pageMargins left="0.503472222222222" right="0.503472222222222" top="0.747916666666667" bottom="0.747916666666667" header="0.298611111111111" footer="0.298611111111111"/>
  <pageSetup paperSize="9" scale="97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  <rangeList sheetStid="4" master="" otherUserPermission="visible"/>
  <rangeList sheetStid="5" master="" otherUserPermission="visible"/>
  <rangeList sheetStid="6" master="" otherUserPermission="visible"/>
  <rangeList sheetStid="7" master="" otherUserPermission="visible"/>
  <rangeList sheetStid="8" master="" otherUserPermission="visible"/>
  <rangeList sheetStid="9" master="" otherUserPermission="visible"/>
  <rangeList sheetStid="10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汇总表</vt:lpstr>
      <vt:lpstr>第100章</vt:lpstr>
      <vt:lpstr>第200章</vt:lpstr>
      <vt:lpstr>第300章</vt:lpstr>
      <vt:lpstr>第400章</vt:lpstr>
      <vt:lpstr>第500章</vt:lpstr>
      <vt:lpstr>第600章</vt:lpstr>
      <vt:lpstr>第800章</vt:lpstr>
      <vt:lpstr>第900章</vt:lpstr>
      <vt:lpstr>第1000章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丁莉萍</dc:creator>
  <cp:lastModifiedBy>丁莉萍</cp:lastModifiedBy>
  <dcterms:created xsi:type="dcterms:W3CDTF">2023-05-12T11:15:00Z</dcterms:created>
  <dcterms:modified xsi:type="dcterms:W3CDTF">2024-12-17T08:24:33Z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B4BB9C74D8D54B88A17B5F3D7D91182A_13</vt:lpwstr>
  </property>
</Properties>
</file>