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5717" activeTab="1"/>
  </bookViews>
  <sheets>
    <sheet name="封面" sheetId="7" r:id="rId1"/>
    <sheet name="清单说明" sheetId="8" r:id="rId2"/>
    <sheet name="报价汇总表" sheetId="6" r:id="rId3"/>
    <sheet name="基价类" sheetId="2" r:id="rId4"/>
    <sheet name="单价类" sheetId="1" r:id="rId5"/>
  </sheets>
  <definedNames>
    <definedName name="_xlnm._FilterDatabase" localSheetId="3" hidden="1">基价类!$A$3:$G$42</definedName>
    <definedName name="_xlnm._FilterDatabase" localSheetId="4" hidden="1">单价类!$A$3:$J$39</definedName>
    <definedName name="_xlnm.Print_Area" localSheetId="3">基价类!$A$1:$G$42</definedName>
    <definedName name="_xlnm.Print_Area" localSheetId="4">单价类!$A$1:$G$41</definedName>
    <definedName name="_xlnm.Print_Titles" localSheetId="3">基价类!$1:$3</definedName>
    <definedName name="_xlnm.Print_Titles" localSheetId="4">单价类!$1:$3</definedName>
    <definedName name="_xlnm.Print_Titles">#N/A</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<sst xmlns="http://schemas.openxmlformats.org/spreadsheetml/2006/main" count="226" uniqueCount="159">
  <si>
    <t>2025年宁马高速日常综合养护项目</t>
  </si>
  <si>
    <t>工</t>
  </si>
  <si>
    <t>程</t>
  </si>
  <si>
    <t>量</t>
  </si>
  <si>
    <t>清</t>
  </si>
  <si>
    <t>单</t>
  </si>
  <si>
    <t>招标人：南京市公路事业发展中心</t>
  </si>
  <si>
    <t>投标人：</t>
  </si>
  <si>
    <t>二〇二四年十二月</t>
  </si>
  <si>
    <t>1.工程量清单说明</t>
  </si>
  <si>
    <t>1.1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</si>
  <si>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1.2 本工程量清单应与招标文件中的投标人须知、通用合同条款、专用合同条款、技术规范及图纸等一起阅读和理解。</t>
  </si>
  <si>
    <t>1.3本工程量清单中所列工程数量是估算的或设计的预计数量,仅作为投标报价的共同基础,不能作为最终结算与支付的依据。实际支付应按实际完成的工程量,由投标人按工程量清单计量规则规定的计量方法,以监理人认可的尺寸、断面计量,按本工程量清单的单价和总额价计算支付金额;或根据具体情况,按合同条款第15.4款的规定,按监理人确定的单价或总额价计算支付额。</t>
  </si>
  <si>
    <t>1.4 工程量清单各章是按第八章“工程量清单计量规则”、第七章“技术规范”的相应章次编号的,因此,工程量清单中各章的工程子目的范围与计量等应与“工程量清单计量规则”、“技术规范”相应章节的范围、计量与支付条款结合起来理解或解释。</t>
  </si>
  <si>
    <t>1.5 对作业和材料的一般说明或规定,未重复写入工程量清单内,在给工程量清单各子目标价前,应参阅第七章“技术规范”的有关内容。</t>
  </si>
  <si>
    <t>1.6 工程量清单中所列工程量的变动,丝毫不会降低或影响合同条款的效力,也不免除投标人按规定的标准进行施工和修复缺陷的责任。</t>
  </si>
  <si>
    <t>1.7 图纸中所列的工程数量表及数量汇总表仅是提供资料,不是工程量清单的外延。当图纸与工程量清单所列数量不一致时,以工程量清单所列数量作为报价的依据。</t>
  </si>
  <si>
    <t>2．投标报价说明</t>
  </si>
  <si>
    <t>2.1 工程量清单中的每一子目须填入单价或价格,且只允许有一个报价。</t>
  </si>
  <si>
    <t>2.2 除非合同,另有规定,工程量清单中有标价的单价和总额价均已包括了为实施和完成合同工程所需的劳务、材料、机械、质检(自检)、安装、缺陷修复、管理、保险、税费、利润等费用,以及合同明示或暗示的所有责任、义务和一般风险。</t>
  </si>
  <si>
    <t>2.3 工程量清单中投标人没有填入单价或价格的子目,其费用视为己分摊在工程量清单中其他相关子目的单价或价格之中。投标人必须按监理人指令完成工程量清单中未填入单价或价格的子目,但不能得到结算与支付。</t>
  </si>
  <si>
    <t>2.4 符合合同条款规定的全部费用应认为己被计入有标价的工程量清单所列各子目之中,未列子目不予计量的工作,其费用应视为已分摊在本合同工程的有关子目的单价或总额价之中。</t>
  </si>
  <si>
    <t>2.5 投标人用于本合同工程的各类装备的提供、运输、维护、拆卸、拼装等支付的费用,已包括在工程量清单的单价与总额价之中。</t>
  </si>
  <si>
    <r>
      <rPr>
        <sz val="11"/>
        <color indexed="8"/>
        <rFont val="宋体"/>
        <charset val="134"/>
      </rPr>
      <t>2.6 工程量清单中各项金额均以</t>
    </r>
    <r>
      <rPr>
        <u/>
        <sz val="11"/>
        <color indexed="8"/>
        <rFont val="宋体"/>
        <charset val="134"/>
      </rPr>
      <t>人民币（元）</t>
    </r>
    <r>
      <rPr>
        <sz val="11"/>
        <color indexed="8"/>
        <rFont val="宋体"/>
        <charset val="134"/>
      </rPr>
      <t>结算。</t>
    </r>
  </si>
  <si>
    <r>
      <rPr>
        <sz val="11"/>
        <color rgb="FF000000"/>
        <rFont val="宋体"/>
        <charset val="134"/>
      </rPr>
      <t>2.7 暂列金额（不含计日工总额）的数量及拟用子目的说明：</t>
    </r>
    <r>
      <rPr>
        <u/>
        <sz val="11"/>
        <color rgb="FF000000"/>
        <rFont val="宋体"/>
        <charset val="134"/>
      </rPr>
      <t xml:space="preserve"> </t>
    </r>
    <r>
      <rPr>
        <b/>
        <u/>
        <sz val="11"/>
        <color rgb="FF000000"/>
        <rFont val="宋体"/>
        <charset val="134"/>
      </rPr>
      <t>清单小计金额的8%</t>
    </r>
    <r>
      <rPr>
        <u/>
        <sz val="11"/>
        <color rgb="FF000000"/>
        <rFont val="宋体"/>
        <charset val="134"/>
      </rPr>
      <t xml:space="preserve">  </t>
    </r>
    <r>
      <rPr>
        <sz val="11"/>
        <color rgb="FF000000"/>
        <rFont val="宋体"/>
        <charset val="134"/>
      </rPr>
      <t>。</t>
    </r>
  </si>
  <si>
    <t>2.8 保险费的数量及说明：第三方责任险、公共责任险、工伤保险等，由投标人投保，相关费用已全部摊销进工程清单中，不再单独计量。</t>
  </si>
  <si>
    <r>
      <t>2.9 安全生产费的数量及说明：安全生产费为</t>
    </r>
    <r>
      <rPr>
        <b/>
        <u/>
        <sz val="11"/>
        <rFont val="宋体"/>
        <charset val="134"/>
      </rPr>
      <t>清单小计金额的2％</t>
    </r>
    <r>
      <rPr>
        <sz val="11"/>
        <rFont val="宋体"/>
        <charset val="134"/>
      </rPr>
      <t>，投标人报价时不得对该比例进行调整。</t>
    </r>
  </si>
  <si>
    <t>3.0 投标报价包含相关的服务费用（含代理服务费等）</t>
  </si>
  <si>
    <t>3.1 弃运距及弃置场地投标人根据现场情况自行考虑。</t>
  </si>
  <si>
    <r>
      <rPr>
        <b/>
        <sz val="20"/>
        <color indexed="8"/>
        <rFont val="宋体"/>
        <charset val="134"/>
      </rPr>
      <t>工程量清单汇总表</t>
    </r>
  </si>
  <si>
    <t>项目名称：2025年宁马高速日常综合养护项目</t>
  </si>
  <si>
    <t>货币单位：人民币元</t>
  </si>
  <si>
    <r>
      <rPr>
        <b/>
        <sz val="11"/>
        <color indexed="8"/>
        <rFont val="宋体"/>
        <charset val="134"/>
      </rPr>
      <t>序号</t>
    </r>
  </si>
  <si>
    <r>
      <rPr>
        <b/>
        <sz val="11"/>
        <color indexed="8"/>
        <rFont val="宋体"/>
        <charset val="134"/>
      </rPr>
      <t>类别</t>
    </r>
  </si>
  <si>
    <r>
      <rPr>
        <b/>
        <sz val="11"/>
        <color indexed="8"/>
        <rFont val="宋体"/>
        <charset val="134"/>
      </rPr>
      <t>金额</t>
    </r>
    <r>
      <rPr>
        <b/>
        <sz val="11"/>
        <color indexed="8"/>
        <rFont val="Times New Roman"/>
        <charset val="134"/>
      </rPr>
      <t>(</t>
    </r>
    <r>
      <rPr>
        <b/>
        <sz val="11"/>
        <color indexed="8"/>
        <rFont val="宋体"/>
        <charset val="134"/>
      </rPr>
      <t>元</t>
    </r>
    <r>
      <rPr>
        <b/>
        <sz val="11"/>
        <color indexed="8"/>
        <rFont val="Times New Roman"/>
        <charset val="134"/>
      </rPr>
      <t>)</t>
    </r>
  </si>
  <si>
    <r>
      <rPr>
        <b/>
        <sz val="11"/>
        <color indexed="8"/>
        <rFont val="宋体"/>
        <charset val="134"/>
      </rPr>
      <t>备注</t>
    </r>
  </si>
  <si>
    <t>一</t>
  </si>
  <si>
    <t>日常养护基价类</t>
  </si>
  <si>
    <t>二</t>
  </si>
  <si>
    <t>日常养护单价类</t>
  </si>
  <si>
    <t>三</t>
  </si>
  <si>
    <t>合计</t>
  </si>
  <si>
    <t>2025年宁马高速日常综合养护项目
基价类工程量清单</t>
  </si>
  <si>
    <t>子目号</t>
  </si>
  <si>
    <t>子目名称</t>
  </si>
  <si>
    <t>单位</t>
  </si>
  <si>
    <t>数量</t>
  </si>
  <si>
    <t>单价（元）</t>
  </si>
  <si>
    <t>合价（元）</t>
  </si>
  <si>
    <t>备注</t>
  </si>
  <si>
    <t>100章</t>
  </si>
  <si>
    <t>养护基础台帐图表技术档案</t>
  </si>
  <si>
    <t>套</t>
  </si>
  <si>
    <t>日常巡视检查</t>
  </si>
  <si>
    <t>公里</t>
  </si>
  <si>
    <t>公众责任险</t>
  </si>
  <si>
    <t>项</t>
  </si>
  <si>
    <t>公路标志服</t>
  </si>
  <si>
    <t>104-1</t>
  </si>
  <si>
    <t>工作服（除冬季）</t>
  </si>
  <si>
    <t>104-2</t>
  </si>
  <si>
    <t>雨衣</t>
  </si>
  <si>
    <t>104-3</t>
  </si>
  <si>
    <t>冬季工作服</t>
  </si>
  <si>
    <t>200章</t>
  </si>
  <si>
    <t>清除中分带、路肩杂物</t>
  </si>
  <si>
    <t>km</t>
  </si>
  <si>
    <t>路基纵向排水沟清理</t>
  </si>
  <si>
    <t>m</t>
  </si>
  <si>
    <t>整修边坡、护坡</t>
  </si>
  <si>
    <r>
      <rPr>
        <sz val="10"/>
        <rFont val="等线"/>
        <charset val="134"/>
        <scheme val="minor"/>
      </rPr>
      <t>m</t>
    </r>
    <r>
      <rPr>
        <vertAlign val="superscript"/>
        <sz val="10"/>
        <rFont val="等线"/>
        <charset val="134"/>
        <scheme val="minor"/>
      </rPr>
      <t>2</t>
    </r>
  </si>
  <si>
    <t>垃圾清运处理费</t>
  </si>
  <si>
    <t>300章</t>
  </si>
  <si>
    <t>301-1（主线）</t>
  </si>
  <si>
    <t>人工保洁</t>
  </si>
  <si>
    <t>工日</t>
  </si>
  <si>
    <t>301-2（主线）</t>
  </si>
  <si>
    <t>机械清扫(有中分带）</t>
  </si>
  <si>
    <t>301-3（主线）</t>
  </si>
  <si>
    <t>路面洒水冲洗、降尘</t>
  </si>
  <si>
    <t>301-4（匝道）</t>
  </si>
  <si>
    <t>301-5（匝道）</t>
  </si>
  <si>
    <t>机械清扫（两侧桥栏杆）</t>
  </si>
  <si>
    <t>301-6（匝道）</t>
  </si>
  <si>
    <t>400章</t>
  </si>
  <si>
    <t>桥梁伸缩缝清理保养</t>
  </si>
  <si>
    <t>桥梁泄水孔疏通</t>
  </si>
  <si>
    <t>个</t>
  </si>
  <si>
    <t>声屏障积沙清除</t>
  </si>
  <si>
    <t>桥梁涵洞经常性检查</t>
  </si>
  <si>
    <t>500章</t>
  </si>
  <si>
    <t>防眩板保洁</t>
  </si>
  <si>
    <t>块</t>
  </si>
  <si>
    <t>隔离栅清理</t>
  </si>
  <si>
    <t>波形钢板护拦保洁</t>
  </si>
  <si>
    <t>隔音屏清洗</t>
  </si>
  <si>
    <t>混凝土护栏清洗</t>
  </si>
  <si>
    <t>600章</t>
  </si>
  <si>
    <t>601-1</t>
  </si>
  <si>
    <t>乔木扶正</t>
  </si>
  <si>
    <t>株</t>
  </si>
  <si>
    <t>601-2</t>
  </si>
  <si>
    <t>灌木扶正</t>
  </si>
  <si>
    <t>路肩、边坡打草</t>
  </si>
  <si>
    <t>清单小计</t>
  </si>
  <si>
    <t>暂列金额</t>
  </si>
  <si>
    <r>
      <rPr>
        <sz val="10"/>
        <rFont val="宋体"/>
        <charset val="134"/>
      </rPr>
      <t>清单小计×8</t>
    </r>
    <r>
      <rPr>
        <sz val="10"/>
        <rFont val="Times New Roman"/>
        <charset val="134"/>
      </rPr>
      <t>%</t>
    </r>
  </si>
  <si>
    <t>安全生产费</t>
  </si>
  <si>
    <r>
      <rPr>
        <sz val="10"/>
        <rFont val="宋体"/>
        <charset val="134"/>
      </rPr>
      <t>清单小计×2</t>
    </r>
    <r>
      <rPr>
        <b/>
        <sz val="10"/>
        <rFont val="Times New Roman"/>
        <charset val="134"/>
      </rPr>
      <t>%</t>
    </r>
  </si>
  <si>
    <t>合计（元）</t>
  </si>
  <si>
    <r>
      <rPr>
        <sz val="10"/>
        <rFont val="宋体"/>
        <charset val="134"/>
      </rPr>
      <t>清单小计</t>
    </r>
    <r>
      <rPr>
        <sz val="10"/>
        <rFont val="Times New Roman"/>
        <charset val="134"/>
      </rPr>
      <t>+</t>
    </r>
    <r>
      <rPr>
        <sz val="10"/>
        <rFont val="宋体"/>
        <charset val="134"/>
      </rPr>
      <t>暂列金额</t>
    </r>
    <r>
      <rPr>
        <sz val="10"/>
        <rFont val="Times New Roman"/>
        <charset val="134"/>
      </rPr>
      <t>+</t>
    </r>
    <r>
      <rPr>
        <sz val="10"/>
        <rFont val="宋体"/>
        <charset val="134"/>
      </rPr>
      <t>安全生产费</t>
    </r>
  </si>
  <si>
    <t>2025年宁马高速日常综合养护项目
单价类工程量清单</t>
  </si>
  <si>
    <t>冬防101-1</t>
  </si>
  <si>
    <t>装载机</t>
  </si>
  <si>
    <t>包月</t>
  </si>
  <si>
    <t>7*2.5月</t>
  </si>
  <si>
    <t>冬防101-2</t>
  </si>
  <si>
    <t>融雪撒布机</t>
  </si>
  <si>
    <t>9*2.5月</t>
  </si>
  <si>
    <t>冬防101-3</t>
  </si>
  <si>
    <t>货车10吨</t>
  </si>
  <si>
    <t>冬防101-4</t>
  </si>
  <si>
    <t>滚刷（含车辆）</t>
  </si>
  <si>
    <t>5*2.5月</t>
  </si>
  <si>
    <t>冬防101-5</t>
  </si>
  <si>
    <t>雪铲（含车辆）</t>
  </si>
  <si>
    <t>冬防101-6</t>
  </si>
  <si>
    <t>叉车</t>
  </si>
  <si>
    <t>1*2.5月</t>
  </si>
  <si>
    <t>冬防101-7</t>
  </si>
  <si>
    <t>环保融雪剂</t>
  </si>
  <si>
    <t>吨</t>
  </si>
  <si>
    <t>冬防101-8</t>
  </si>
  <si>
    <t>冬防应急处置人员</t>
  </si>
  <si>
    <t>防汛</t>
  </si>
  <si>
    <t>路肩培土</t>
  </si>
  <si>
    <t>m³</t>
  </si>
  <si>
    <t>路肩、边坡整治（含弃运）</t>
  </si>
  <si>
    <t>冷补料</t>
  </si>
  <si>
    <t>沥青路面抗槽（切割修补）5cm深</t>
  </si>
  <si>
    <t>m²</t>
  </si>
  <si>
    <t>沥青路面抗槽（切割修补）5-12cm深</t>
  </si>
  <si>
    <t>沥青路面抗槽（切割修补）12cm深以上</t>
  </si>
  <si>
    <t>沥青路面裂缝机械扩缝填缝料修补</t>
  </si>
  <si>
    <t>涵管疏通</t>
  </si>
  <si>
    <r>
      <rPr>
        <sz val="10"/>
        <rFont val="Times New Roman"/>
        <charset val="134"/>
      </rPr>
      <t>m</t>
    </r>
    <r>
      <rPr>
        <vertAlign val="superscript"/>
        <sz val="10"/>
        <rFont val="Times New Roman"/>
        <charset val="134"/>
      </rPr>
      <t>3</t>
    </r>
  </si>
  <si>
    <t>桥梁防撞墙刷漆</t>
  </si>
  <si>
    <t>桥梁挡墙扶手刷漆</t>
  </si>
  <si>
    <t>桥梁挡墙扶手维修</t>
  </si>
  <si>
    <t>护栏更换</t>
  </si>
  <si>
    <t>隔离栅更换</t>
  </si>
  <si>
    <t>防眩板更换（含支架）</t>
  </si>
  <si>
    <t>片</t>
  </si>
  <si>
    <t>吸能式防撞垫</t>
  </si>
  <si>
    <t>防撞警示桶</t>
  </si>
  <si>
    <t>路缘石更换</t>
  </si>
  <si>
    <t>保障任务处置</t>
  </si>
  <si>
    <t>次</t>
  </si>
  <si>
    <t>一枝黄花</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</si>
</sst>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Red]\(0\)"/>
  </numFmts>
  <fonts count="64">
    <font>
      <sz val="11"/>
      <color theme="1"/>
      <name val="等线"/>
      <charset val="134"/>
      <scheme val="minor"/>
    </font>
    <font>
      <sz val="9"/>
      <color theme="1"/>
      <name val="Times New Roman"/>
      <charset val="134"/>
    </font>
    <font>
      <b/>
      <sz val="9"/>
      <color theme="1"/>
      <name val="Times New Roman"/>
      <charset val="134"/>
    </font>
    <font>
      <sz val="11"/>
      <color theme="1"/>
      <name val="Times New Roman"/>
      <charset val="134"/>
    </font>
    <font>
      <b/>
      <sz val="16"/>
      <name val="宋体"/>
      <charset val="134"/>
    </font>
    <font>
      <sz val="12"/>
      <color theme="1"/>
      <name val="宋体"/>
      <charset val="134"/>
    </font>
    <font>
      <sz val="12"/>
      <name val="宋体"/>
      <charset val="134"/>
    </font>
    <font>
      <b/>
      <sz val="10"/>
      <name val="宋体"/>
      <charset val="134"/>
    </font>
    <font>
      <sz val="10"/>
      <color indexed="8"/>
      <name val="等线"/>
      <charset val="134"/>
      <scheme val="minor"/>
    </font>
    <font>
      <sz val="10"/>
      <name val="等线"/>
      <charset val="134"/>
      <scheme val="minor"/>
    </font>
    <font>
      <sz val="10"/>
      <color rgb="FF000000"/>
      <name val="等线"/>
      <charset val="134"/>
      <scheme val="minor"/>
    </font>
    <font>
      <sz val="10"/>
      <color theme="1"/>
      <name val="等线"/>
      <charset val="134"/>
      <scheme val="minor"/>
    </font>
    <font>
      <sz val="10"/>
      <name val="Times New Roman"/>
      <charset val="134"/>
    </font>
    <font>
      <sz val="10"/>
      <name val="宋体"/>
      <charset val="134"/>
    </font>
    <font>
      <b/>
      <sz val="10"/>
      <name val="Times New Roman"/>
      <charset val="134"/>
    </font>
    <font>
      <b/>
      <sz val="10"/>
      <color theme="1"/>
      <name val="宋体"/>
      <charset val="134"/>
    </font>
    <font>
      <b/>
      <u/>
      <sz val="10"/>
      <name val="Times New Roman"/>
      <charset val="134"/>
    </font>
    <font>
      <sz val="9"/>
      <name val="Times New Roman"/>
      <charset val="134"/>
    </font>
    <font>
      <b/>
      <sz val="9"/>
      <name val="Times New Roman"/>
      <charset val="134"/>
    </font>
    <font>
      <sz val="11"/>
      <name val="等线"/>
      <charset val="134"/>
      <scheme val="minor"/>
    </font>
    <font>
      <sz val="10"/>
      <color theme="1"/>
      <name val="宋体"/>
      <charset val="134"/>
    </font>
    <font>
      <b/>
      <sz val="20"/>
      <color indexed="8"/>
      <name val="Times New Roman"/>
      <charset val="134"/>
    </font>
    <font>
      <sz val="12"/>
      <color rgb="FF000000"/>
      <name val="宋体"/>
      <charset val="134"/>
    </font>
    <font>
      <b/>
      <sz val="11"/>
      <color indexed="8"/>
      <name val="Times New Roman"/>
      <charset val="134"/>
    </font>
    <font>
      <b/>
      <sz val="11"/>
      <color rgb="FF000000"/>
      <name val="宋体"/>
      <charset val="134"/>
    </font>
    <font>
      <b/>
      <sz val="11"/>
      <color indexed="8"/>
      <name val="宋体"/>
      <charset val="134"/>
    </font>
    <font>
      <b/>
      <u/>
      <sz val="11"/>
      <color indexed="8"/>
      <name val="Times New Roman"/>
      <charset val="134"/>
    </font>
    <font>
      <sz val="12"/>
      <name val="Times New Roman"/>
      <charset val="0"/>
    </font>
    <font>
      <b/>
      <sz val="16"/>
      <color indexed="8"/>
      <name val="黑体"/>
      <charset val="134"/>
    </font>
    <font>
      <sz val="11"/>
      <color indexed="8"/>
      <name val="宋体"/>
      <charset val="134"/>
    </font>
    <font>
      <sz val="11"/>
      <color rgb="FF000000"/>
      <name val="宋体"/>
      <charset val="134"/>
    </font>
    <font>
      <sz val="11"/>
      <name val="宋体"/>
      <charset val="134"/>
    </font>
    <font>
      <b/>
      <sz val="12"/>
      <name val="Times New Roman"/>
      <charset val="0"/>
    </font>
    <font>
      <b/>
      <sz val="22"/>
      <name val="Times New Roman"/>
      <charset val="0"/>
    </font>
    <font>
      <b/>
      <sz val="24"/>
      <name val="宋体"/>
      <charset val="134"/>
    </font>
    <font>
      <b/>
      <sz val="56"/>
      <name val="Times New Roman"/>
      <charset val="0"/>
    </font>
    <font>
      <b/>
      <sz val="2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vertAlign val="superscript"/>
      <sz val="10"/>
      <name val="Times New Roman"/>
      <charset val="134"/>
    </font>
    <font>
      <vertAlign val="superscript"/>
      <sz val="10"/>
      <name val="等线"/>
      <charset val="134"/>
      <scheme val="minor"/>
    </font>
    <font>
      <b/>
      <sz val="20"/>
      <color indexed="8"/>
      <name val="宋体"/>
      <charset val="134"/>
    </font>
    <font>
      <u/>
      <sz val="11"/>
      <color indexed="8"/>
      <name val="宋体"/>
      <charset val="134"/>
    </font>
    <font>
      <u/>
      <sz val="11"/>
      <color rgb="FF000000"/>
      <name val="宋体"/>
      <charset val="134"/>
    </font>
    <font>
      <b/>
      <u/>
      <sz val="11"/>
      <color rgb="FF000000"/>
      <name val="宋体"/>
      <charset val="134"/>
    </font>
    <font>
      <b/>
      <u/>
      <sz val="1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4"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5" applyNumberFormat="0" applyFill="0" applyAlignment="0" applyProtection="0">
      <alignment vertical="center"/>
    </xf>
    <xf numFmtId="0" fontId="43" fillId="0" borderId="5" applyNumberFormat="0" applyFill="0" applyAlignment="0" applyProtection="0">
      <alignment vertical="center"/>
    </xf>
    <xf numFmtId="0" fontId="44" fillId="0" borderId="6" applyNumberFormat="0" applyFill="0" applyAlignment="0" applyProtection="0">
      <alignment vertical="center"/>
    </xf>
    <xf numFmtId="0" fontId="44" fillId="0" borderId="0" applyNumberFormat="0" applyFill="0" applyBorder="0" applyAlignment="0" applyProtection="0">
      <alignment vertical="center"/>
    </xf>
    <xf numFmtId="0" fontId="45" fillId="4" borderId="7" applyNumberFormat="0" applyAlignment="0" applyProtection="0">
      <alignment vertical="center"/>
    </xf>
    <xf numFmtId="0" fontId="46" fillId="5" borderId="8" applyNumberFormat="0" applyAlignment="0" applyProtection="0">
      <alignment vertical="center"/>
    </xf>
    <xf numFmtId="0" fontId="47" fillId="5" borderId="7" applyNumberFormat="0" applyAlignment="0" applyProtection="0">
      <alignment vertical="center"/>
    </xf>
    <xf numFmtId="0" fontId="48" fillId="6" borderId="9" applyNumberFormat="0" applyAlignment="0" applyProtection="0">
      <alignment vertical="center"/>
    </xf>
    <xf numFmtId="0" fontId="49" fillId="0" borderId="10" applyNumberFormat="0" applyFill="0" applyAlignment="0" applyProtection="0">
      <alignment vertical="center"/>
    </xf>
    <xf numFmtId="0" fontId="50" fillId="0" borderId="11"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13" fillId="0" borderId="0"/>
    <xf numFmtId="0" fontId="56" fillId="0" borderId="0"/>
    <xf numFmtId="0" fontId="29" fillId="0" borderId="0">
      <alignment vertical="center"/>
    </xf>
    <xf numFmtId="0" fontId="6" fillId="0" borderId="0"/>
    <xf numFmtId="0" fontId="5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13" fillId="0" borderId="0"/>
  </cellStyleXfs>
  <cellXfs count="86">
    <xf numFmtId="0" fontId="0" fillId="0" borderId="0" xfId="0"/>
    <xf numFmtId="0" fontId="0" fillId="0" borderId="0" xfId="0" applyFill="1" applyProtection="1"/>
    <xf numFmtId="0" fontId="1" fillId="0" borderId="0" xfId="0" applyFont="1" applyFill="1" applyProtection="1"/>
    <xf numFmtId="0" fontId="2" fillId="0" borderId="0" xfId="0" applyFont="1" applyFill="1" applyProtection="1"/>
    <xf numFmtId="0" fontId="3" fillId="0" borderId="0" xfId="0" applyFont="1" applyFill="1" applyProtection="1"/>
    <xf numFmtId="176" fontId="3" fillId="0" borderId="0" xfId="0" applyNumberFormat="1" applyFont="1" applyFill="1" applyProtection="1"/>
    <xf numFmtId="177" fontId="3" fillId="0" borderId="0" xfId="0" applyNumberFormat="1" applyFont="1" applyFill="1" applyProtection="1"/>
    <xf numFmtId="0" fontId="4" fillId="0" borderId="0" xfId="0" applyFont="1" applyFill="1" applyAlignment="1" applyProtection="1">
      <alignment horizontal="center" vertical="center" wrapText="1"/>
    </xf>
    <xf numFmtId="176" fontId="4" fillId="0" borderId="0" xfId="0" applyNumberFormat="1" applyFont="1" applyFill="1" applyAlignment="1" applyProtection="1">
      <alignment horizontal="center" vertical="center" wrapText="1"/>
    </xf>
    <xf numFmtId="177" fontId="4" fillId="0" borderId="0" xfId="0" applyNumberFormat="1" applyFont="1" applyFill="1" applyAlignment="1" applyProtection="1">
      <alignment horizontal="center" vertical="center" wrapText="1"/>
    </xf>
    <xf numFmtId="0" fontId="5" fillId="0" borderId="0" xfId="0" applyFont="1" applyFill="1" applyAlignment="1" applyProtection="1">
      <alignment horizontal="left" vertical="center" wrapText="1"/>
    </xf>
    <xf numFmtId="176" fontId="6" fillId="0" borderId="1" xfId="54" applyNumberFormat="1" applyFont="1" applyFill="1" applyBorder="1" applyAlignment="1" applyProtection="1">
      <alignment horizontal="right" vertical="center" wrapText="1"/>
    </xf>
    <xf numFmtId="0" fontId="7" fillId="0" borderId="2" xfId="0"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177" fontId="7"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10"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protection locked="0"/>
    </xf>
    <xf numFmtId="177" fontId="9" fillId="0" borderId="2"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8" fillId="0" borderId="2" xfId="0" applyFont="1" applyFill="1" applyBorder="1" applyAlignment="1" applyProtection="1">
      <alignment horizontal="left" vertical="center" wrapText="1"/>
    </xf>
    <xf numFmtId="0" fontId="11"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left" vertical="center" wrapText="1"/>
    </xf>
    <xf numFmtId="0" fontId="11" fillId="0" borderId="2" xfId="0" applyFont="1" applyFill="1" applyBorder="1" applyAlignment="1" applyProtection="1">
      <alignment vertical="center"/>
    </xf>
    <xf numFmtId="0" fontId="7" fillId="0" borderId="2"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left" vertical="center" wrapText="1"/>
    </xf>
    <xf numFmtId="0" fontId="9" fillId="0" borderId="2" xfId="0" applyNumberFormat="1"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xf>
    <xf numFmtId="178" fontId="9"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left" vertical="center" wrapText="1"/>
    </xf>
    <xf numFmtId="1" fontId="12"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left" vertical="center" wrapText="1"/>
    </xf>
    <xf numFmtId="0" fontId="12" fillId="0" borderId="2" xfId="0" applyNumberFormat="1" applyFont="1" applyFill="1" applyBorder="1" applyAlignment="1" applyProtection="1">
      <alignment horizontal="center" vertical="center"/>
    </xf>
    <xf numFmtId="176" fontId="12" fillId="0" borderId="2" xfId="0" applyNumberFormat="1" applyFont="1" applyFill="1" applyBorder="1" applyAlignment="1" applyProtection="1">
      <alignment horizontal="center" vertical="center"/>
    </xf>
    <xf numFmtId="178" fontId="12" fillId="0" borderId="2"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xf>
    <xf numFmtId="0" fontId="11" fillId="0" borderId="2" xfId="0" applyFont="1" applyFill="1" applyBorder="1" applyAlignment="1" applyProtection="1">
      <alignment horizontal="left" vertical="center"/>
    </xf>
    <xf numFmtId="0" fontId="7" fillId="0" borderId="2" xfId="56" applyFont="1" applyFill="1" applyBorder="1" applyAlignment="1" applyProtection="1">
      <alignment horizontal="center" vertical="center" wrapText="1"/>
    </xf>
    <xf numFmtId="177" fontId="14" fillId="0" borderId="2" xfId="0" applyNumberFormat="1" applyFont="1" applyFill="1" applyBorder="1" applyAlignment="1" applyProtection="1">
      <alignment horizontal="center" vertical="center" wrapText="1" shrinkToFit="1"/>
    </xf>
    <xf numFmtId="0" fontId="13" fillId="0" borderId="3" xfId="0" applyFont="1" applyFill="1" applyBorder="1" applyAlignment="1" applyProtection="1">
      <alignment horizontal="left" vertical="center" wrapText="1"/>
    </xf>
    <xf numFmtId="177" fontId="14" fillId="0" borderId="2" xfId="0" applyNumberFormat="1"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177" fontId="16" fillId="0" borderId="2" xfId="0" applyNumberFormat="1" applyFont="1" applyFill="1" applyBorder="1" applyAlignment="1" applyProtection="1">
      <alignment horizontal="center" vertical="center" wrapText="1" shrinkToFit="1"/>
    </xf>
    <xf numFmtId="0" fontId="17" fillId="0" borderId="0" xfId="0" applyFont="1" applyFill="1" applyProtection="1"/>
    <xf numFmtId="0" fontId="18" fillId="0" borderId="0" xfId="0" applyFont="1" applyFill="1" applyProtection="1"/>
    <xf numFmtId="0" fontId="19" fillId="0" borderId="0" xfId="0" applyFont="1" applyFill="1" applyProtection="1"/>
    <xf numFmtId="176" fontId="19" fillId="0" borderId="0" xfId="0" applyNumberFormat="1" applyFont="1" applyFill="1" applyProtection="1"/>
    <xf numFmtId="177" fontId="19" fillId="0" borderId="0" xfId="0" applyNumberFormat="1" applyFont="1" applyFill="1" applyProtection="1"/>
    <xf numFmtId="0" fontId="6" fillId="0" borderId="0" xfId="0" applyFont="1" applyFill="1" applyAlignment="1" applyProtection="1">
      <alignment horizontal="left" vertical="center" wrapText="1"/>
    </xf>
    <xf numFmtId="176" fontId="6" fillId="0" borderId="0" xfId="54" applyNumberFormat="1" applyFont="1" applyFill="1" applyBorder="1" applyAlignment="1" applyProtection="1">
      <alignment horizontal="right" vertical="center" wrapText="1"/>
    </xf>
    <xf numFmtId="0" fontId="13"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2"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left" vertical="center"/>
    </xf>
    <xf numFmtId="0" fontId="21" fillId="0" borderId="0" xfId="0" applyFont="1" applyAlignment="1">
      <alignment horizontal="center" vertical="center"/>
    </xf>
    <xf numFmtId="0" fontId="22" fillId="0" borderId="0" xfId="0" applyFont="1" applyAlignment="1">
      <alignment vertical="center" wrapText="1"/>
    </xf>
    <xf numFmtId="0" fontId="6" fillId="0" borderId="0" xfId="52" applyFont="1" applyAlignment="1">
      <alignment horizontal="right" vertical="center"/>
    </xf>
    <xf numFmtId="0" fontId="2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5" fillId="0" borderId="2" xfId="0" applyFont="1" applyBorder="1" applyAlignment="1">
      <alignment horizontal="left" vertical="center" wrapText="1"/>
    </xf>
    <xf numFmtId="0" fontId="26" fillId="0" borderId="2" xfId="0" applyFont="1" applyBorder="1" applyAlignment="1">
      <alignment horizontal="center" vertical="center" wrapText="1"/>
    </xf>
    <xf numFmtId="0" fontId="6" fillId="0" borderId="0" xfId="0" applyFont="1" applyFill="1" applyBorder="1" applyAlignment="1"/>
    <xf numFmtId="0" fontId="27" fillId="0" borderId="0" xfId="0" applyFont="1" applyFill="1" applyBorder="1" applyAlignment="1">
      <alignment wrapText="1"/>
    </xf>
    <xf numFmtId="0" fontId="27" fillId="0" borderId="0" xfId="58" applyFont="1" applyAlignment="1">
      <alignment vertical="center" wrapText="1"/>
    </xf>
    <xf numFmtId="0" fontId="28" fillId="2" borderId="0" xfId="0" applyFont="1" applyFill="1" applyBorder="1" applyAlignment="1">
      <alignment vertical="center"/>
    </xf>
    <xf numFmtId="0" fontId="29" fillId="2" borderId="0" xfId="0" applyFont="1" applyFill="1" applyBorder="1" applyAlignment="1">
      <alignment vertical="center" wrapText="1"/>
    </xf>
    <xf numFmtId="0" fontId="30" fillId="2" borderId="0" xfId="0" applyFont="1" applyFill="1" applyBorder="1" applyAlignment="1">
      <alignment vertical="center" wrapText="1"/>
    </xf>
    <xf numFmtId="0" fontId="31" fillId="0" borderId="0" xfId="0" applyFont="1" applyFill="1" applyBorder="1" applyAlignment="1" applyProtection="1">
      <alignment vertical="center" wrapText="1"/>
    </xf>
    <xf numFmtId="0" fontId="32" fillId="0" borderId="0" xfId="57" applyFont="1" applyFill="1" applyBorder="1" applyAlignment="1"/>
    <xf numFmtId="0" fontId="32" fillId="0" borderId="0" xfId="57" applyFont="1" applyFill="1" applyBorder="1" applyAlignment="1">
      <alignment vertical="center"/>
    </xf>
    <xf numFmtId="0" fontId="33" fillId="0" borderId="0" xfId="57" applyFont="1" applyFill="1" applyBorder="1" applyAlignment="1"/>
    <xf numFmtId="0" fontId="34" fillId="0" borderId="0" xfId="57" applyFont="1" applyFill="1" applyBorder="1" applyAlignment="1">
      <alignment horizontal="center" vertical="center" wrapText="1"/>
    </xf>
    <xf numFmtId="0" fontId="35" fillId="0" borderId="0" xfId="57" applyFont="1" applyFill="1" applyBorder="1" applyAlignment="1">
      <alignment horizontal="center"/>
    </xf>
    <xf numFmtId="0" fontId="36" fillId="2" borderId="0" xfId="0" applyFont="1" applyFill="1" applyBorder="1" applyAlignment="1">
      <alignment horizontal="center"/>
    </xf>
    <xf numFmtId="0" fontId="35" fillId="2" borderId="0" xfId="0" applyFont="1" applyFill="1" applyBorder="1" applyAlignment="1">
      <alignment horizontal="center"/>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32" fillId="0" borderId="0" xfId="57" applyFont="1" applyFill="1" applyBorder="1" applyAlignment="1">
      <alignment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 name="常规 2 8 2" xfId="51"/>
    <cellStyle name="常规 4" xfId="52"/>
    <cellStyle name="常规 6" xfId="53"/>
    <cellStyle name="常规 8" xfId="54"/>
    <cellStyle name="常规_江宁-宁高线" xfId="55"/>
    <cellStyle name="常规_江宁-宁句线" xfId="56"/>
    <cellStyle name="常规 3" xfId="57"/>
    <cellStyle name="常规_清单说明" xfId="58"/>
    <cellStyle name="常规_苏州市轨道交通1号线II-TS-13标星海街站" xfId="59"/>
  </cellStyles>
  <dxfs count="1">
    <dxf>
      <font>
        <color indexed="9"/>
      </font>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45"/>
  <sheetViews>
    <sheetView view="pageBreakPreview" zoomScaleNormal="100" workbookViewId="0">
      <selection activeCell="G6" sqref="G6"/>
    </sheetView>
  </sheetViews>
  <sheetFormatPr defaultColWidth="9" defaultRowHeight="15.6" outlineLevelCol="2"/>
  <cols>
    <col min="1" max="1" width="116.899082568807" style="76" customWidth="1"/>
    <col min="2" max="16384" width="9" style="76"/>
  </cols>
  <sheetData>
    <row r="1" s="76" customFormat="1" ht="69" customHeight="1"/>
    <row r="2" s="76" customFormat="1" ht="92" customHeight="1" spans="1:1">
      <c r="A2" s="79" t="s">
        <v>0</v>
      </c>
    </row>
    <row r="3" s="76" customFormat="1" ht="45" customHeight="1" spans="1:1">
      <c r="A3" s="80"/>
    </row>
    <row r="4" s="76" customFormat="1" ht="64" customHeight="1" spans="1:1">
      <c r="A4" s="81" t="s">
        <v>1</v>
      </c>
    </row>
    <row r="5" s="76" customFormat="1" ht="54" customHeight="1" spans="1:1">
      <c r="A5" s="81" t="s">
        <v>2</v>
      </c>
    </row>
    <row r="6" s="76" customFormat="1" ht="53" customHeight="1" spans="1:1">
      <c r="A6" s="81" t="s">
        <v>3</v>
      </c>
    </row>
    <row r="7" s="76" customFormat="1" ht="54" customHeight="1" spans="1:1">
      <c r="A7" s="81" t="s">
        <v>4</v>
      </c>
    </row>
    <row r="8" s="76" customFormat="1" ht="54" customHeight="1" spans="1:1">
      <c r="A8" s="81" t="s">
        <v>5</v>
      </c>
    </row>
    <row r="9" s="76" customFormat="1" ht="54" customHeight="1" spans="1:1">
      <c r="A9" s="81"/>
    </row>
    <row r="10" s="76" customFormat="1" ht="18" customHeight="1" spans="1:1">
      <c r="A10" s="82"/>
    </row>
    <row r="11" s="76" customFormat="1" ht="18.75" customHeight="1" spans="1:1">
      <c r="A11" s="82"/>
    </row>
    <row r="12" s="76" customFormat="1" ht="42" customHeight="1" spans="1:1">
      <c r="A12" s="82"/>
    </row>
    <row r="13" s="76" customFormat="1" ht="21.95" customHeight="1" spans="1:1">
      <c r="A13" s="82"/>
    </row>
    <row r="14" s="76" customFormat="1" ht="30" customHeight="1" spans="1:1">
      <c r="A14" s="83" t="s">
        <v>6</v>
      </c>
    </row>
    <row r="15" s="76" customFormat="1" ht="30" customHeight="1" spans="1:1">
      <c r="A15" s="84" t="s">
        <v>7</v>
      </c>
    </row>
    <row r="16" s="76" customFormat="1" ht="30" customHeight="1" spans="1:1">
      <c r="A16" s="84" t="s">
        <v>8</v>
      </c>
    </row>
    <row r="17" s="76" customFormat="1" ht="30" customHeight="1"/>
    <row r="19" s="76" customFormat="1" ht="102.75" customHeight="1"/>
    <row r="20" s="77" customFormat="1" ht="49.5" customHeight="1"/>
    <row r="21" s="76" customFormat="1" ht="49.5" customHeight="1"/>
    <row r="22" s="76" customFormat="1" ht="49.5" customHeight="1"/>
    <row r="23" s="76" customFormat="1" ht="49.5" customHeight="1"/>
    <row r="24" s="76" customFormat="1" ht="49.5" customHeight="1"/>
    <row r="25" s="76" customFormat="1" ht="49.5" customHeight="1"/>
    <row r="26" s="76" customFormat="1" ht="49.5" customHeight="1"/>
    <row r="27" s="76" customFormat="1" ht="49.5" customHeight="1"/>
    <row r="28" s="76" customFormat="1" ht="49.5" customHeight="1"/>
    <row r="29" s="77" customFormat="1" ht="49.5" customHeight="1"/>
    <row r="30" s="77" customFormat="1" ht="49.5" customHeight="1"/>
    <row r="31" s="77" customFormat="1" ht="49.5" customHeight="1"/>
    <row r="32" s="76" customFormat="1" ht="39" customHeight="1"/>
    <row r="33" s="76" customFormat="1" ht="39" customHeight="1"/>
    <row r="34" s="76" customFormat="1" ht="39" customHeight="1"/>
    <row r="35" s="76" customFormat="1" ht="39" customHeight="1"/>
    <row r="36" s="76" customFormat="1" ht="39" customHeight="1"/>
    <row r="37" s="76" customFormat="1" ht="39" customHeight="1"/>
    <row r="38" s="76" customFormat="1" ht="39" customHeight="1"/>
    <row r="39" s="76" customFormat="1" ht="39" customHeight="1"/>
    <row r="40" s="76" customFormat="1" ht="39" customHeight="1"/>
    <row r="41" s="76" customFormat="1" ht="39" customHeight="1"/>
    <row r="42" s="76" customFormat="1" ht="39" customHeight="1"/>
    <row r="43" s="76" customFormat="1" ht="39" customHeight="1"/>
    <row r="44" s="76" customFormat="1" ht="39" customHeight="1"/>
    <row r="45" s="76" customFormat="1" ht="39" customHeight="1"/>
    <row r="46" s="76" customFormat="1" ht="39" customHeight="1"/>
    <row r="47" s="76" customFormat="1" ht="39" customHeight="1"/>
    <row r="48" s="76" customFormat="1" ht="39" customHeight="1"/>
    <row r="49" s="76" customFormat="1" ht="39" customHeight="1"/>
    <row r="50" s="76" customFormat="1" ht="39" customHeight="1"/>
    <row r="51" s="76" customFormat="1" ht="39" customHeight="1"/>
    <row r="52" s="76" customFormat="1" ht="39" customHeight="1"/>
    <row r="53" s="76" customFormat="1" ht="39" customHeight="1"/>
    <row r="54" s="76" customFormat="1" ht="39" customHeight="1"/>
    <row r="55" s="76" customFormat="1" ht="39" customHeight="1"/>
    <row r="56" s="76" customFormat="1" ht="39" customHeight="1"/>
    <row r="57" s="76" customFormat="1" ht="39" customHeight="1"/>
    <row r="58" s="76" customFormat="1" ht="39" customHeight="1"/>
    <row r="59" s="76" customFormat="1" ht="39" customHeight="1"/>
    <row r="60" s="76" customFormat="1" ht="39" customHeight="1"/>
    <row r="61" s="76" customFormat="1" ht="39" customHeight="1"/>
    <row r="62" s="76" customFormat="1" ht="39" customHeight="1"/>
    <row r="63" s="76" customFormat="1" ht="39" customHeight="1"/>
    <row r="64" s="76" customFormat="1" ht="39" customHeight="1"/>
    <row r="65" s="76" customFormat="1" ht="39" customHeight="1"/>
    <row r="66" s="76" customFormat="1" ht="39" customHeight="1"/>
    <row r="67" s="76" customFormat="1" ht="39" customHeight="1"/>
    <row r="68" s="76" customFormat="1" ht="39" customHeight="1"/>
    <row r="69" s="76" customFormat="1" ht="39" customHeight="1"/>
    <row r="70" s="76" customFormat="1" ht="39" customHeight="1"/>
    <row r="71" s="76" customFormat="1" ht="39" customHeight="1"/>
    <row r="72" s="76" customFormat="1" ht="39" customHeight="1"/>
    <row r="73" s="76" customFormat="1" ht="39" customHeight="1"/>
    <row r="74" s="76" customFormat="1" ht="39" customHeight="1"/>
    <row r="75" s="76" customFormat="1" ht="39" customHeight="1"/>
    <row r="76" s="76" customFormat="1" ht="39" customHeight="1"/>
    <row r="77" s="76" customFormat="1" ht="39" customHeight="1"/>
    <row r="78" s="78" customFormat="1" ht="39" customHeight="1"/>
    <row r="79" s="78" customFormat="1" ht="39" customHeight="1"/>
    <row r="80" s="78" customFormat="1" ht="39" customHeight="1"/>
    <row r="81" s="78" customFormat="1" ht="39" customHeight="1"/>
    <row r="82" s="78" customFormat="1" ht="39" customHeight="1"/>
    <row r="83" s="78" customFormat="1" ht="39" customHeight="1"/>
    <row r="84" s="78" customFormat="1" ht="39" customHeight="1"/>
    <row r="85" s="78" customFormat="1" ht="39" customHeight="1"/>
    <row r="86" s="78" customFormat="1" ht="39" customHeight="1"/>
    <row r="87" s="78" customFormat="1" ht="39" customHeight="1"/>
    <row r="88" s="78" customFormat="1" ht="39" customHeight="1"/>
    <row r="89" s="78" customFormat="1" ht="39" customHeight="1"/>
    <row r="90" s="78" customFormat="1" ht="39" customHeight="1"/>
    <row r="91" s="78" customFormat="1" ht="39" customHeight="1"/>
    <row r="92" s="78" customFormat="1" ht="39" customHeight="1"/>
    <row r="93" s="78" customFormat="1" ht="39" customHeight="1"/>
    <row r="94" s="78" customFormat="1" ht="57" customHeight="1"/>
    <row r="95" s="78" customFormat="1" ht="39" customHeight="1"/>
    <row r="96" s="78" customFormat="1" ht="39" customHeight="1"/>
    <row r="97" s="78" customFormat="1" ht="39" customHeight="1"/>
    <row r="98" s="78" customFormat="1" ht="39" customHeight="1"/>
    <row r="99" s="78" customFormat="1" ht="39" customHeight="1"/>
    <row r="100" s="78" customFormat="1" ht="39" customHeight="1"/>
    <row r="101" s="78" customFormat="1" ht="39" customHeight="1"/>
    <row r="102" s="78" customFormat="1" ht="39" customHeight="1"/>
    <row r="103" s="78" customFormat="1" ht="39" customHeight="1"/>
    <row r="104" s="78" customFormat="1" ht="39" customHeight="1"/>
    <row r="105" s="78" customFormat="1" ht="39" customHeight="1"/>
    <row r="106" s="78" customFormat="1" ht="39" customHeight="1"/>
    <row r="107" s="78" customFormat="1" ht="39" customHeight="1"/>
    <row r="108" s="78" customFormat="1" ht="39" customHeight="1"/>
    <row r="109" s="78" customFormat="1" ht="39" customHeight="1"/>
    <row r="110" s="78" customFormat="1" ht="39" customHeight="1"/>
    <row r="111" s="76" customFormat="1" ht="39" customHeight="1"/>
    <row r="112" s="76" customFormat="1" ht="39" customHeight="1"/>
    <row r="113" s="76" customFormat="1" ht="39" customHeight="1"/>
    <row r="114" s="76" customFormat="1" ht="39" customHeight="1"/>
    <row r="115" s="76" customFormat="1" ht="39" customHeight="1"/>
    <row r="116" s="76" customFormat="1" ht="39" customHeight="1"/>
    <row r="117" s="76" customFormat="1" ht="39" customHeight="1"/>
    <row r="118" s="76" customFormat="1" ht="39" customHeight="1"/>
    <row r="119" s="76" customFormat="1" ht="39" customHeight="1"/>
    <row r="120" s="76" customFormat="1" ht="39" customHeight="1"/>
    <row r="121" s="76" customFormat="1" ht="39" customHeight="1"/>
    <row r="122" s="76" customFormat="1" ht="39" customHeight="1"/>
    <row r="123" s="76" customFormat="1" ht="39" customHeight="1"/>
    <row r="124" s="76" customFormat="1" ht="39" customHeight="1"/>
    <row r="125" s="76" customFormat="1" ht="39" customHeight="1"/>
    <row r="126" s="76" customFormat="1" ht="39" customHeight="1"/>
    <row r="127" s="76" customFormat="1" ht="39" customHeight="1"/>
    <row r="128" s="76" customFormat="1" ht="39" customHeight="1"/>
    <row r="129" s="76" customFormat="1" ht="39" customHeight="1"/>
    <row r="130" s="76" customFormat="1" ht="39" customHeight="1"/>
    <row r="131" s="76" customFormat="1" ht="39" customHeight="1"/>
    <row r="132" s="76" customFormat="1" ht="39" customHeight="1"/>
    <row r="133" s="76" customFormat="1" ht="39" customHeight="1"/>
    <row r="134" s="76" customFormat="1" ht="39" customHeight="1"/>
    <row r="135" s="76" customFormat="1" ht="39" customHeight="1"/>
    <row r="136" s="76" customFormat="1" ht="39" customHeight="1"/>
    <row r="137" s="76" customFormat="1" ht="39" customHeight="1"/>
    <row r="138" s="76" customFormat="1" ht="39" customHeight="1"/>
    <row r="139" s="76" customFormat="1" ht="39" customHeight="1"/>
    <row r="140" s="76" customFormat="1" ht="39" customHeight="1"/>
    <row r="141" s="76" customFormat="1" ht="39" customHeight="1"/>
    <row r="142" s="76" customFormat="1" ht="39" customHeight="1"/>
    <row r="143" s="76" customFormat="1" ht="39" customHeight="1"/>
    <row r="144" s="76" customFormat="1" ht="39" customHeight="1"/>
    <row r="145" s="76" customFormat="1" ht="39" customHeight="1"/>
    <row r="146" s="76" customFormat="1" ht="39" customHeight="1"/>
    <row r="147" s="76" customFormat="1" ht="39" customHeight="1"/>
    <row r="148" s="76" customFormat="1" ht="39" customHeight="1"/>
    <row r="149" s="76" customFormat="1" ht="39" customHeight="1"/>
    <row r="150" s="76" customFormat="1" ht="39" customHeight="1"/>
    <row r="151" s="76" customFormat="1" ht="39" customHeight="1"/>
    <row r="152" s="76" customFormat="1" ht="39" customHeight="1"/>
    <row r="153" s="76" customFormat="1" ht="39" customHeight="1"/>
    <row r="154" s="76" customFormat="1" ht="39" customHeight="1"/>
    <row r="155" s="76" customFormat="1" ht="39" customHeight="1"/>
    <row r="156" s="76" customFormat="1" ht="39" customHeight="1"/>
    <row r="157" s="76" customFormat="1" ht="39" customHeight="1"/>
    <row r="158" s="76" customFormat="1" ht="39" customHeight="1"/>
    <row r="159" s="76" customFormat="1" ht="39" customHeight="1"/>
    <row r="160" s="76" customFormat="1" ht="39" customHeight="1"/>
    <row r="161" s="76" customFormat="1" ht="39" customHeight="1"/>
    <row r="162" s="76" customFormat="1" ht="39" customHeight="1"/>
    <row r="163" s="76" customFormat="1" ht="39" customHeight="1"/>
    <row r="164" s="76" customFormat="1" ht="39" customHeight="1"/>
    <row r="165" s="76" customFormat="1" ht="39" customHeight="1"/>
    <row r="166" s="76" customFormat="1" ht="39" customHeight="1"/>
    <row r="167" s="76" customFormat="1" ht="39" customHeight="1"/>
    <row r="168" s="76" customFormat="1" ht="39" customHeight="1"/>
    <row r="169" s="76" customFormat="1" ht="39" customHeight="1"/>
    <row r="170" s="76" customFormat="1" ht="39" customHeight="1"/>
    <row r="171" s="76" customFormat="1" ht="39" customHeight="1"/>
    <row r="172" s="76" customFormat="1" ht="39" customHeight="1"/>
    <row r="173" s="76" customFormat="1" ht="39" customHeight="1"/>
    <row r="174" s="76" customFormat="1" ht="39" customHeight="1"/>
    <row r="175" s="76" customFormat="1" ht="39" customHeight="1"/>
    <row r="176" s="76" customFormat="1" ht="39" customHeight="1"/>
    <row r="177" s="76" customFormat="1" ht="39" customHeight="1"/>
    <row r="178" s="76" customFormat="1" ht="58.5" customHeight="1"/>
    <row r="179" s="76" customFormat="1" ht="39" customHeight="1"/>
    <row r="180" s="76" customFormat="1" ht="39" customHeight="1"/>
    <row r="181" s="76" customFormat="1" ht="39" customHeight="1"/>
    <row r="182" s="76" customFormat="1" ht="39" customHeight="1"/>
    <row r="183" s="76" customFormat="1" ht="39" customHeight="1"/>
    <row r="184" s="76" customFormat="1" ht="39" customHeight="1"/>
    <row r="185" s="76" customFormat="1" ht="39" customHeight="1"/>
    <row r="186" s="76" customFormat="1" ht="39" customHeight="1"/>
    <row r="187" s="76" customFormat="1" ht="39" customHeight="1"/>
    <row r="188" s="76" customFormat="1" ht="39" customHeight="1"/>
    <row r="189" s="76" customFormat="1" ht="39" customHeight="1"/>
    <row r="190" s="76" customFormat="1" ht="39" customHeight="1"/>
    <row r="191" s="76" customFormat="1" ht="39" customHeight="1"/>
    <row r="192" s="76" customFormat="1" ht="39" customHeight="1"/>
    <row r="193" s="76" customFormat="1" ht="39" customHeight="1"/>
    <row r="194" s="76" customFormat="1" ht="39" customHeight="1"/>
    <row r="195" s="76" customFormat="1" ht="39" customHeight="1"/>
    <row r="196" s="76" customFormat="1" ht="39" customHeight="1"/>
    <row r="197" s="76" customFormat="1" ht="39" customHeight="1"/>
    <row r="198" s="76" customFormat="1" ht="39" customHeight="1"/>
    <row r="199" s="76" customFormat="1" ht="39" customHeight="1"/>
    <row r="200" s="76" customFormat="1" ht="39" customHeight="1"/>
    <row r="201" s="76" customFormat="1" ht="39" customHeight="1"/>
    <row r="202" s="76" customFormat="1" ht="39" customHeight="1"/>
    <row r="203" s="76" customFormat="1" ht="58.5" customHeight="1"/>
    <row r="204" s="76" customFormat="1" ht="63" customHeight="1"/>
    <row r="205" s="76" customFormat="1" ht="39" customHeight="1"/>
    <row r="206" s="76" customFormat="1" ht="39" customHeight="1"/>
    <row r="207" s="76" customFormat="1" ht="39" customHeight="1"/>
    <row r="208" s="76" customFormat="1" ht="39" customHeight="1"/>
    <row r="209" s="76" customFormat="1" ht="39" customHeight="1"/>
    <row r="210" s="76" customFormat="1" ht="39" customHeight="1"/>
    <row r="211" s="76" customFormat="1" ht="39" customHeight="1"/>
    <row r="212" s="76" customFormat="1" ht="39" customHeight="1"/>
    <row r="213" s="76" customFormat="1" ht="39" customHeight="1"/>
    <row r="214" s="76" customFormat="1" ht="66" customHeight="1"/>
    <row r="215" s="76" customFormat="1" ht="60" customHeight="1"/>
    <row r="216" s="76" customFormat="1" ht="58.5" customHeight="1"/>
    <row r="217" s="76" customFormat="1" ht="58.5" customHeight="1"/>
    <row r="218" s="76" customFormat="1" ht="70.5" customHeight="1"/>
    <row r="219" s="76" customFormat="1" ht="39" customHeight="1"/>
    <row r="220" s="76" customFormat="1" ht="39" customHeight="1"/>
    <row r="221" s="76" customFormat="1" ht="39" customHeight="1"/>
    <row r="222" s="76" customFormat="1" ht="39" customHeight="1"/>
    <row r="223" s="76" customFormat="1" ht="39" customHeight="1"/>
    <row r="224" s="76" customFormat="1" ht="39" customHeight="1"/>
    <row r="225" s="76" customFormat="1" ht="39" customHeight="1"/>
    <row r="226" s="76" customFormat="1" ht="39" customHeight="1"/>
    <row r="227" s="76" customFormat="1" ht="39" customHeight="1"/>
    <row r="228" s="76" customFormat="1" ht="39" customHeight="1"/>
    <row r="229" s="76" customFormat="1" ht="39" customHeight="1"/>
    <row r="230" s="76" customFormat="1" ht="39" customHeight="1"/>
    <row r="231" s="76" customFormat="1" ht="39" customHeight="1"/>
    <row r="232" s="76" customFormat="1" ht="39" customHeight="1"/>
    <row r="233" s="76" customFormat="1" ht="39" customHeight="1"/>
    <row r="234" s="76" customFormat="1" ht="39" customHeight="1"/>
    <row r="235" s="76" customFormat="1" ht="39" customHeight="1"/>
    <row r="236" s="76" customFormat="1" ht="39" customHeight="1"/>
    <row r="237" s="76" customFormat="1" ht="39" customHeight="1"/>
    <row r="238" s="76" customFormat="1" ht="39" customHeight="1"/>
    <row r="239" s="76" customFormat="1" ht="39" customHeight="1"/>
    <row r="240" s="76" customFormat="1" ht="39" customHeight="1"/>
    <row r="241" s="76" customFormat="1" ht="39" customHeight="1"/>
    <row r="242" s="76" customFormat="1" ht="39" customHeight="1"/>
    <row r="243" s="76" customFormat="1" ht="39" customHeight="1"/>
    <row r="244" s="76" customFormat="1" ht="39" customHeight="1"/>
    <row r="245" s="76" customFormat="1" ht="39" customHeight="1"/>
    <row r="246" s="76" customFormat="1" ht="39" customHeight="1"/>
    <row r="247" s="76" customFormat="1" ht="39" customHeight="1"/>
    <row r="248" s="76" customFormat="1" ht="39" customHeight="1"/>
    <row r="249" s="76" customFormat="1" ht="39" customHeight="1"/>
    <row r="250" s="76" customFormat="1" ht="39" customHeight="1"/>
    <row r="251" s="76" customFormat="1" ht="39" customHeight="1"/>
    <row r="252" s="76" customFormat="1" ht="39" customHeight="1"/>
    <row r="253" s="76" customFormat="1" ht="39" customHeight="1"/>
    <row r="254" s="76" customFormat="1" ht="39" customHeight="1"/>
    <row r="255" s="76" customFormat="1" ht="39" customHeight="1"/>
    <row r="256" s="76" customFormat="1" ht="39" customHeight="1"/>
    <row r="257" s="76" customFormat="1" ht="39" customHeight="1"/>
    <row r="258" s="76" customFormat="1" ht="39" customHeight="1"/>
    <row r="259" s="76" customFormat="1" ht="39" customHeight="1"/>
    <row r="260" s="76" customFormat="1" ht="39" customHeight="1"/>
    <row r="261" s="76" customFormat="1" ht="39" customHeight="1"/>
    <row r="262" s="76" customFormat="1" ht="39" customHeight="1"/>
    <row r="263" s="76" customFormat="1" ht="39" customHeight="1"/>
    <row r="264" s="76" customFormat="1" ht="39" customHeight="1"/>
    <row r="265" s="76" customFormat="1" ht="39" customHeight="1"/>
    <row r="266" s="76" customFormat="1" ht="39" customHeight="1"/>
    <row r="267" s="76" customFormat="1" ht="39" customHeight="1"/>
    <row r="268" s="76" customFormat="1" ht="39" customHeight="1"/>
    <row r="269" s="76" customFormat="1" ht="39" customHeight="1"/>
    <row r="270" s="76" customFormat="1" ht="39" customHeight="1"/>
    <row r="271" s="76" customFormat="1" ht="39" customHeight="1"/>
    <row r="272" s="76" customFormat="1" ht="39" customHeight="1"/>
    <row r="273" s="76" customFormat="1" ht="39" customHeight="1"/>
    <row r="274" s="76" customFormat="1" ht="54" customHeight="1"/>
    <row r="275" s="76" customFormat="1" ht="39" customHeight="1"/>
    <row r="276" s="76" customFormat="1" ht="39" customHeight="1"/>
    <row r="277" s="76" customFormat="1" ht="39" customHeight="1"/>
    <row r="278" s="76" customFormat="1" ht="39" customHeight="1"/>
    <row r="279" s="76" customFormat="1" ht="39" customHeight="1"/>
    <row r="280" s="76" customFormat="1" ht="39" customHeight="1"/>
    <row r="281" s="76" customFormat="1" ht="39" customHeight="1"/>
    <row r="282" s="76" customFormat="1" ht="39" customHeight="1"/>
    <row r="283" s="76" customFormat="1" ht="39" customHeight="1"/>
    <row r="284" s="76" customFormat="1" ht="39" customHeight="1"/>
    <row r="285" s="76" customFormat="1" ht="39" customHeight="1"/>
    <row r="286" s="76" customFormat="1" ht="39" customHeight="1"/>
    <row r="287" s="76" customFormat="1" ht="39" customHeight="1"/>
    <row r="288" s="76" customFormat="1" ht="39" customHeight="1"/>
    <row r="289" s="76" customFormat="1" ht="39" customHeight="1"/>
    <row r="290" s="76" customFormat="1" ht="60" customHeight="1"/>
    <row r="291" s="76" customFormat="1" ht="39" customHeight="1"/>
    <row r="292" s="76" customFormat="1" ht="39" customHeight="1"/>
    <row r="293" s="76" customFormat="1" ht="39" customHeight="1"/>
    <row r="294" s="76" customFormat="1" ht="39" customHeight="1"/>
    <row r="295" s="76" customFormat="1" ht="39" customHeight="1"/>
    <row r="296" s="76" customFormat="1" ht="39" customHeight="1"/>
    <row r="297" s="76" customFormat="1" ht="39" customHeight="1"/>
    <row r="298" s="76" customFormat="1" ht="39" customHeight="1"/>
    <row r="299" s="76" customFormat="1" ht="39" customHeight="1"/>
    <row r="300" s="76" customFormat="1" ht="39" customHeight="1"/>
    <row r="301" s="76" customFormat="1" ht="39" customHeight="1"/>
    <row r="302" s="76" customFormat="1" ht="39" customHeight="1"/>
    <row r="303" s="76" customFormat="1" ht="39" customHeight="1"/>
    <row r="304" s="76" customFormat="1" ht="39" customHeight="1"/>
    <row r="305" s="76" customFormat="1" ht="39" customHeight="1"/>
    <row r="306" s="76" customFormat="1" ht="39" customHeight="1"/>
    <row r="307" s="76" customFormat="1" ht="39" customHeight="1"/>
    <row r="308" s="76" customFormat="1" ht="39" customHeight="1"/>
    <row r="309" s="76" customFormat="1" ht="39" customHeight="1"/>
    <row r="310" s="76" customFormat="1" ht="39" customHeight="1"/>
    <row r="311" s="76" customFormat="1" ht="39" customHeight="1"/>
    <row r="312" s="76" customFormat="1" ht="39" customHeight="1"/>
    <row r="313" s="76" customFormat="1" ht="39" customHeight="1"/>
    <row r="314" s="76" customFormat="1" ht="39" customHeight="1"/>
    <row r="315" s="76" customFormat="1" ht="39" customHeight="1"/>
    <row r="316" s="76" customFormat="1" ht="39" customHeight="1"/>
    <row r="317" s="76" customFormat="1" ht="39" customHeight="1"/>
    <row r="318" s="76" customFormat="1" ht="39" customHeight="1"/>
    <row r="319" s="76" customFormat="1" ht="39" customHeight="1"/>
    <row r="320" s="76" customFormat="1" ht="39" customHeight="1"/>
    <row r="321" s="76" customFormat="1" ht="39" customHeight="1"/>
    <row r="322" s="76" customFormat="1" ht="39" customHeight="1"/>
    <row r="323" s="76" customFormat="1" ht="39" customHeight="1"/>
    <row r="324" s="76" customFormat="1" ht="39" customHeight="1"/>
    <row r="325" s="76" customFormat="1" ht="39" customHeight="1"/>
    <row r="326" s="76" customFormat="1" ht="39" customHeight="1"/>
    <row r="327" s="76" customFormat="1" ht="39" customHeight="1"/>
    <row r="328" s="76" customFormat="1" ht="39" customHeight="1"/>
    <row r="329" s="76" customFormat="1" ht="39" customHeight="1"/>
    <row r="330" s="76" customFormat="1" ht="39" customHeight="1"/>
    <row r="331" s="76" customFormat="1" ht="39" customHeight="1"/>
    <row r="332" s="76" customFormat="1" ht="39" customHeight="1"/>
    <row r="333" s="76" customFormat="1" ht="39" customHeight="1"/>
    <row r="334" s="76" customFormat="1" ht="39" customHeight="1"/>
    <row r="335" s="76" customFormat="1" ht="39" customHeight="1"/>
    <row r="336" s="76" customFormat="1" ht="39" customHeight="1"/>
    <row r="337" s="76" customFormat="1" ht="39" customHeight="1"/>
    <row r="338" s="76" customFormat="1" ht="39" customHeight="1"/>
    <row r="339" s="76" customFormat="1" ht="39" customHeight="1"/>
    <row r="340" s="76" customFormat="1" ht="39" customHeight="1"/>
    <row r="341" s="76" customFormat="1" ht="39" customHeight="1"/>
    <row r="342" s="76" customFormat="1" ht="39" customHeight="1"/>
    <row r="343" s="76" customFormat="1" ht="39" customHeight="1"/>
    <row r="344" s="76" customFormat="1" ht="39" customHeight="1"/>
    <row r="345" s="76" customFormat="1" ht="39" customHeight="1"/>
    <row r="346" s="76" customFormat="1" ht="39" customHeight="1"/>
    <row r="347" s="76" customFormat="1" ht="39" customHeight="1"/>
    <row r="348" s="76" customFormat="1" ht="39" customHeight="1"/>
    <row r="349" s="76" customFormat="1" ht="39" customHeight="1"/>
    <row r="350" s="76" customFormat="1" ht="39" customHeight="1"/>
    <row r="351" s="76" customFormat="1" ht="39" customHeight="1"/>
    <row r="352" s="76" customFormat="1" ht="39" customHeight="1"/>
    <row r="353" s="76" customFormat="1" ht="39" customHeight="1"/>
    <row r="354" s="76" customFormat="1" ht="39" customHeight="1"/>
    <row r="355" s="76" customFormat="1" ht="39" customHeight="1"/>
    <row r="356" s="76" customFormat="1" ht="39" customHeight="1"/>
    <row r="357" s="76" customFormat="1" ht="39" customHeight="1"/>
    <row r="358" s="76" customFormat="1" ht="39" customHeight="1"/>
    <row r="359" s="76" customFormat="1" ht="39" customHeight="1"/>
    <row r="360" s="76" customFormat="1" ht="39" customHeight="1"/>
    <row r="361" s="76" customFormat="1" ht="39" customHeight="1"/>
    <row r="362" s="76" customFormat="1" ht="39" customHeight="1"/>
    <row r="363" s="76" customFormat="1" ht="39" customHeight="1"/>
    <row r="364" s="76" customFormat="1" ht="39" customHeight="1"/>
    <row r="365" s="76" customFormat="1" ht="39" customHeight="1"/>
    <row r="366" s="76" customFormat="1" ht="39" customHeight="1"/>
    <row r="367" s="76" customFormat="1" ht="39" customHeight="1"/>
    <row r="368" s="76" customFormat="1" ht="39" customHeight="1"/>
    <row r="369" s="76" customFormat="1" ht="39" customHeight="1"/>
    <row r="370" s="76" customFormat="1" ht="39" customHeight="1"/>
    <row r="371" s="76" customFormat="1" ht="39" customHeight="1"/>
    <row r="372" s="76" customFormat="1" ht="39" customHeight="1"/>
    <row r="373" s="76" customFormat="1" ht="39" customHeight="1"/>
    <row r="374" s="76" customFormat="1" ht="39" customHeight="1"/>
    <row r="375" s="76" customFormat="1" ht="39" customHeight="1"/>
    <row r="376" s="76" customFormat="1" ht="39" customHeight="1"/>
    <row r="377" s="76" customFormat="1" ht="39" customHeight="1"/>
    <row r="378" s="76" customFormat="1" ht="39" customHeight="1"/>
    <row r="379" s="76" customFormat="1" ht="39" customHeight="1"/>
    <row r="380" s="76" customFormat="1" ht="39" customHeight="1"/>
    <row r="381" s="76" customFormat="1" ht="39" customHeight="1"/>
    <row r="382" s="76" customFormat="1" ht="39" customHeight="1"/>
    <row r="383" s="76" customFormat="1" ht="39" customHeight="1"/>
    <row r="384" s="76" customFormat="1" ht="39" customHeight="1"/>
    <row r="385" s="76" customFormat="1" ht="39" customHeight="1"/>
    <row r="386" s="76" customFormat="1" ht="39" customHeight="1"/>
    <row r="387" s="76" customFormat="1" ht="39" customHeight="1"/>
    <row r="388" s="76" customFormat="1" ht="39" customHeight="1"/>
    <row r="389" s="76" customFormat="1" ht="39" customHeight="1"/>
    <row r="390" s="76" customFormat="1" ht="39" customHeight="1"/>
    <row r="391" s="76" customFormat="1" ht="39" customHeight="1"/>
    <row r="392" s="76" customFormat="1" ht="39" customHeight="1"/>
    <row r="393" s="76" customFormat="1" ht="39" customHeight="1"/>
    <row r="394" s="76" customFormat="1" ht="39" customHeight="1"/>
    <row r="395" s="76" customFormat="1" ht="39" customHeight="1"/>
    <row r="396" s="76" customFormat="1" ht="39" customHeight="1"/>
    <row r="397" s="76" customFormat="1" ht="39" customHeight="1"/>
    <row r="398" s="76" customFormat="1" ht="39" customHeight="1"/>
    <row r="399" s="76" customFormat="1" ht="39" customHeight="1"/>
    <row r="400" s="76" customFormat="1" ht="39" customHeight="1"/>
    <row r="401" s="76" customFormat="1" ht="39" customHeight="1"/>
    <row r="402" s="76" customFormat="1" ht="39" customHeight="1"/>
    <row r="403" s="76" customFormat="1" ht="39" customHeight="1"/>
    <row r="404" s="76" customFormat="1" ht="39" customHeight="1"/>
    <row r="405" s="76" customFormat="1" ht="39" customHeight="1"/>
    <row r="406" s="76" customFormat="1" ht="39" customHeight="1"/>
    <row r="407" s="76" customFormat="1" ht="34.5" customHeight="1"/>
    <row r="408" s="76" customFormat="1" ht="34.5" customHeight="1"/>
    <row r="409" s="76" customFormat="1" ht="34.5" customHeight="1"/>
    <row r="410" s="76" customFormat="1" ht="34.5" customHeight="1"/>
    <row r="411" s="76" customFormat="1" ht="34.5" customHeight="1"/>
    <row r="412" s="76" customFormat="1" ht="34.5" customHeight="1"/>
    <row r="413" s="76" customFormat="1" ht="34.5" customHeight="1"/>
    <row r="414" s="76" customFormat="1" ht="34.5" customHeight="1"/>
    <row r="415" s="76" customFormat="1" ht="34.5" customHeight="1"/>
    <row r="416" s="76" customFormat="1" ht="34.5" customHeight="1"/>
    <row r="417" s="76" customFormat="1" ht="34.5" customHeight="1"/>
    <row r="418" s="76" customFormat="1" ht="34.5" customHeight="1"/>
    <row r="419" s="76" customFormat="1" ht="34.5" customHeight="1"/>
    <row r="420" s="76" customFormat="1" ht="34.5" customHeight="1"/>
    <row r="421" s="76" customFormat="1" ht="34.5" customHeight="1"/>
    <row r="422" s="76" customFormat="1" ht="34.5" customHeight="1"/>
    <row r="423" s="76" customFormat="1" ht="34.5" customHeight="1"/>
    <row r="424" s="76" customFormat="1" ht="34.5" customHeight="1"/>
    <row r="425" s="76" customFormat="1" ht="34.5" customHeight="1"/>
    <row r="426" s="76" customFormat="1" ht="34.5" customHeight="1"/>
    <row r="427" s="76" customFormat="1" ht="34.5" customHeight="1"/>
    <row r="428" s="76" customFormat="1" ht="34.5" customHeight="1"/>
    <row r="429" s="76" customFormat="1" ht="34.5" customHeight="1"/>
    <row r="430" s="76" customFormat="1" ht="34.5" customHeight="1"/>
    <row r="431" s="76" customFormat="1" ht="34.5" customHeight="1"/>
    <row r="432" s="76" customFormat="1" ht="34.5" customHeight="1"/>
    <row r="433" s="76" customFormat="1" ht="34.5" customHeight="1"/>
    <row r="434" s="76" customFormat="1" ht="34.5" customHeight="1"/>
    <row r="435" s="76" customFormat="1" ht="34.5" customHeight="1"/>
    <row r="436" s="76" customFormat="1" ht="34.5" customHeight="1"/>
    <row r="437" s="76" customFormat="1" ht="34.5" customHeight="1"/>
    <row r="438" s="76" customFormat="1" ht="34.5" customHeight="1"/>
    <row r="439" s="76" customFormat="1" ht="34.5" customHeight="1"/>
    <row r="440" s="76" customFormat="1" ht="34.5" customHeight="1"/>
    <row r="441" s="76" customFormat="1" ht="34.5" customHeight="1"/>
    <row r="442" s="76" customFormat="1" ht="34.5" customHeight="1"/>
    <row r="443" s="76" customFormat="1" ht="34.5" customHeight="1"/>
    <row r="444" s="76" customFormat="1" ht="34.5" customHeight="1"/>
    <row r="445" s="76" customFormat="1" spans="1:3">
      <c r="A445" s="85"/>
      <c r="B445" s="85"/>
      <c r="C445" s="85"/>
    </row>
  </sheetData>
  <pageMargins left="0.66875" right="0.75" top="1.25972222222222" bottom="1" header="0.5" footer="0.5"/>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tabSelected="1" view="pageBreakPreview" zoomScale="85" zoomScaleNormal="100" workbookViewId="0">
      <selection activeCell="A6" sqref="A6"/>
    </sheetView>
  </sheetViews>
  <sheetFormatPr defaultColWidth="10" defaultRowHeight="16.3"/>
  <cols>
    <col min="1" max="1" width="95.5871559633027" style="69" customWidth="1"/>
    <col min="2" max="16384" width="10" style="69"/>
  </cols>
  <sheetData>
    <row r="1" s="69" customFormat="1" ht="33.75" customHeight="1" spans="1:1">
      <c r="A1" s="72" t="s">
        <v>9</v>
      </c>
    </row>
    <row r="2" s="69" customFormat="1" ht="55.9" customHeight="1" spans="1:1">
      <c r="A2" s="73" t="s">
        <v>10</v>
      </c>
    </row>
    <row r="3" s="69" customFormat="1" ht="38" customHeight="1" spans="1:1">
      <c r="A3" s="73" t="s">
        <v>11</v>
      </c>
    </row>
    <row r="4" s="69" customFormat="1" ht="66" customHeight="1" spans="1:1">
      <c r="A4" s="73" t="s">
        <v>12</v>
      </c>
    </row>
    <row r="5" s="69" customFormat="1" ht="50" customHeight="1" spans="1:1">
      <c r="A5" s="73" t="s">
        <v>13</v>
      </c>
    </row>
    <row r="6" s="69" customFormat="1" ht="32" customHeight="1" spans="1:1">
      <c r="A6" s="73" t="s">
        <v>14</v>
      </c>
    </row>
    <row r="7" s="69" customFormat="1" ht="38.25" customHeight="1" spans="1:1">
      <c r="A7" s="73" t="s">
        <v>15</v>
      </c>
    </row>
    <row r="8" s="69" customFormat="1" ht="31.9" customHeight="1" spans="1:1">
      <c r="A8" s="73" t="s">
        <v>16</v>
      </c>
    </row>
    <row r="9" s="69" customFormat="1" ht="33.75" customHeight="1" spans="1:1">
      <c r="A9" s="72" t="s">
        <v>17</v>
      </c>
    </row>
    <row r="10" s="69" customFormat="1" ht="28.9" customHeight="1" spans="1:1">
      <c r="A10" s="73" t="s">
        <v>18</v>
      </c>
    </row>
    <row r="11" s="69" customFormat="1" ht="47" customHeight="1" spans="1:1">
      <c r="A11" s="73" t="s">
        <v>19</v>
      </c>
    </row>
    <row r="12" s="69" customFormat="1" ht="45" customHeight="1" spans="1:1">
      <c r="A12" s="73" t="s">
        <v>20</v>
      </c>
    </row>
    <row r="13" s="69" customFormat="1" ht="33" customHeight="1" spans="1:1">
      <c r="A13" s="73" t="s">
        <v>21</v>
      </c>
    </row>
    <row r="14" s="69" customFormat="1" ht="37.5" customHeight="1" spans="1:1">
      <c r="A14" s="73" t="s">
        <v>22</v>
      </c>
    </row>
    <row r="15" s="69" customFormat="1" ht="22" customHeight="1" spans="1:1">
      <c r="A15" s="73" t="s">
        <v>23</v>
      </c>
    </row>
    <row r="16" s="69" customFormat="1" ht="22" customHeight="1" spans="1:1">
      <c r="A16" s="74" t="s">
        <v>24</v>
      </c>
    </row>
    <row r="17" s="70" customFormat="1" ht="33" customHeight="1" spans="1:1">
      <c r="A17" s="75" t="s">
        <v>25</v>
      </c>
    </row>
    <row r="18" s="70" customFormat="1" ht="34" customHeight="1" spans="1:1">
      <c r="A18" s="75" t="s">
        <v>26</v>
      </c>
    </row>
    <row r="19" s="71" customFormat="1" ht="27" customHeight="1" spans="1:1">
      <c r="A19" s="75" t="s">
        <v>27</v>
      </c>
    </row>
    <row r="20" s="71" customFormat="1" ht="27" customHeight="1" spans="1:1">
      <c r="A20" s="75" t="s">
        <v>28</v>
      </c>
    </row>
    <row r="21" s="71" customFormat="1" ht="46" customHeight="1" spans="1:1">
      <c r="A21" s="75"/>
    </row>
  </sheetData>
  <sheetProtection password="CC1E" sheet="1" formatColumns="0" formatRows="0" objects="1"/>
  <pageMargins left="0.75" right="0.75" top="0.904861111111111" bottom="0.786805555555556"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view="pageBreakPreview" zoomScaleNormal="100" workbookViewId="0">
      <selection activeCell="B42" sqref="B42"/>
    </sheetView>
  </sheetViews>
  <sheetFormatPr defaultColWidth="8.88073394495413" defaultRowHeight="14.25" outlineLevelRow="5" outlineLevelCol="3"/>
  <cols>
    <col min="1" max="1" width="14.3761467889908" customWidth="1"/>
    <col min="2" max="2" width="30.7522935779816" customWidth="1"/>
    <col min="3" max="3" width="21.1284403669725" customWidth="1"/>
    <col min="4" max="4" width="22.8807339449541" customWidth="1"/>
    <col min="5" max="5" width="19.6330275229358" customWidth="1"/>
    <col min="6" max="6" width="20" customWidth="1"/>
  </cols>
  <sheetData>
    <row r="1" ht="33" customHeight="1" spans="1:4">
      <c r="A1" s="62" t="s">
        <v>29</v>
      </c>
      <c r="B1" s="62"/>
      <c r="C1" s="62"/>
      <c r="D1" s="62"/>
    </row>
    <row r="2" ht="45.95" customHeight="1" spans="1:4">
      <c r="A2" s="63" t="s">
        <v>30</v>
      </c>
      <c r="B2" s="63"/>
      <c r="C2" s="63"/>
      <c r="D2" s="64" t="s">
        <v>31</v>
      </c>
    </row>
    <row r="3" ht="45.95" customHeight="1" spans="1:4">
      <c r="A3" s="65" t="s">
        <v>32</v>
      </c>
      <c r="B3" s="65" t="s">
        <v>33</v>
      </c>
      <c r="C3" s="65" t="s">
        <v>34</v>
      </c>
      <c r="D3" s="65" t="s">
        <v>35</v>
      </c>
    </row>
    <row r="4" ht="45.95" customHeight="1" spans="1:4">
      <c r="A4" s="66" t="s">
        <v>36</v>
      </c>
      <c r="B4" s="67" t="s">
        <v>37</v>
      </c>
      <c r="C4" s="65">
        <f>基价类!D42</f>
        <v>0</v>
      </c>
      <c r="D4" s="65"/>
    </row>
    <row r="5" ht="45.95" customHeight="1" spans="1:4">
      <c r="A5" s="66" t="s">
        <v>38</v>
      </c>
      <c r="B5" s="67" t="s">
        <v>39</v>
      </c>
      <c r="C5" s="65">
        <f>单价类!D41</f>
        <v>0</v>
      </c>
      <c r="D5" s="65"/>
    </row>
    <row r="6" ht="45.95" customHeight="1" spans="1:4">
      <c r="A6" s="66" t="s">
        <v>40</v>
      </c>
      <c r="B6" s="67" t="s">
        <v>41</v>
      </c>
      <c r="C6" s="68">
        <f>C4+C5</f>
        <v>0</v>
      </c>
      <c r="D6" s="65"/>
    </row>
  </sheetData>
  <sheetProtection password="CC1E" sheet="1" formatColumns="0" formatRows="0" objects="1"/>
  <mergeCells count="2">
    <mergeCell ref="A1:D1"/>
    <mergeCell ref="A2:C2"/>
  </mergeCells>
  <pageMargins left="0.75" right="0.75" top="1" bottom="1" header="0.5" footer="0.5"/>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showZeros="0" view="pageBreakPreview" zoomScaleNormal="100" topLeftCell="A25" workbookViewId="0">
      <selection activeCell="J41" sqref="J41"/>
    </sheetView>
  </sheetViews>
  <sheetFormatPr defaultColWidth="9" defaultRowHeight="14.25" outlineLevelCol="6"/>
  <cols>
    <col min="1" max="1" width="14.4495412844037" style="48" customWidth="1"/>
    <col min="2" max="2" width="28.4128440366972" style="48" customWidth="1"/>
    <col min="3" max="3" width="8.37614678899082" style="48" customWidth="1"/>
    <col min="4" max="4" width="9.63302752293578" style="48" customWidth="1"/>
    <col min="5" max="5" width="9.88990825688073" style="49" customWidth="1"/>
    <col min="6" max="6" width="9.5045871559633" style="50" customWidth="1"/>
    <col min="7" max="7" width="14.8256880733945" style="48" customWidth="1"/>
    <col min="8" max="8" width="9" style="48"/>
    <col min="9" max="9" width="9.37614678899082" style="48"/>
    <col min="10" max="16384" width="9" style="48"/>
  </cols>
  <sheetData>
    <row r="1" ht="42" customHeight="1" spans="1:7">
      <c r="A1" s="7" t="s">
        <v>42</v>
      </c>
      <c r="B1" s="7"/>
      <c r="C1" s="7"/>
      <c r="D1" s="7"/>
      <c r="E1" s="8"/>
      <c r="F1" s="9"/>
      <c r="G1" s="7"/>
    </row>
    <row r="2" ht="38" customHeight="1" spans="1:7">
      <c r="A2" s="51" t="s">
        <v>30</v>
      </c>
      <c r="B2" s="51"/>
      <c r="C2" s="51"/>
      <c r="D2" s="51"/>
      <c r="E2" s="51"/>
      <c r="F2" s="52" t="s">
        <v>31</v>
      </c>
      <c r="G2" s="52"/>
    </row>
    <row r="3" s="46" customFormat="1" ht="31" customHeight="1" spans="1:7">
      <c r="A3" s="12" t="s">
        <v>43</v>
      </c>
      <c r="B3" s="12" t="s">
        <v>44</v>
      </c>
      <c r="C3" s="12" t="s">
        <v>45</v>
      </c>
      <c r="D3" s="12" t="s">
        <v>46</v>
      </c>
      <c r="E3" s="13" t="s">
        <v>47</v>
      </c>
      <c r="F3" s="14" t="s">
        <v>48</v>
      </c>
      <c r="G3" s="12" t="s">
        <v>49</v>
      </c>
    </row>
    <row r="4" s="46" customFormat="1" ht="35" customHeight="1" spans="1:7">
      <c r="A4" s="26" t="s">
        <v>50</v>
      </c>
      <c r="B4" s="34"/>
      <c r="C4" s="53"/>
      <c r="D4" s="53"/>
      <c r="E4" s="54"/>
      <c r="F4" s="53"/>
      <c r="G4" s="12"/>
    </row>
    <row r="5" s="46" customFormat="1" ht="35" customHeight="1" spans="1:7">
      <c r="A5" s="18">
        <v>101</v>
      </c>
      <c r="B5" s="16" t="s">
        <v>51</v>
      </c>
      <c r="C5" s="18" t="s">
        <v>52</v>
      </c>
      <c r="D5" s="18">
        <v>1</v>
      </c>
      <c r="E5" s="19"/>
      <c r="F5" s="21">
        <f t="shared" ref="F5:F7" si="0">D5*E5</f>
        <v>0</v>
      </c>
      <c r="G5" s="12"/>
    </row>
    <row r="6" s="46" customFormat="1" ht="35" customHeight="1" spans="1:7">
      <c r="A6" s="18">
        <v>102</v>
      </c>
      <c r="B6" s="16" t="s">
        <v>53</v>
      </c>
      <c r="C6" s="18" t="s">
        <v>54</v>
      </c>
      <c r="D6" s="18">
        <v>44.98</v>
      </c>
      <c r="E6" s="19"/>
      <c r="F6" s="21">
        <f t="shared" si="0"/>
        <v>0</v>
      </c>
      <c r="G6" s="12"/>
    </row>
    <row r="7" s="46" customFormat="1" ht="35" customHeight="1" spans="1:7">
      <c r="A7" s="18">
        <v>103</v>
      </c>
      <c r="B7" s="39" t="s">
        <v>55</v>
      </c>
      <c r="C7" s="21" t="s">
        <v>56</v>
      </c>
      <c r="D7" s="21">
        <v>1</v>
      </c>
      <c r="E7" s="19"/>
      <c r="F7" s="55">
        <f t="shared" si="0"/>
        <v>0</v>
      </c>
      <c r="G7" s="56"/>
    </row>
    <row r="8" s="46" customFormat="1" ht="35" customHeight="1" spans="1:7">
      <c r="A8" s="18">
        <v>104</v>
      </c>
      <c r="B8" s="16" t="s">
        <v>57</v>
      </c>
      <c r="C8" s="18"/>
      <c r="D8" s="18"/>
      <c r="E8" s="19"/>
      <c r="F8" s="21"/>
      <c r="G8" s="12"/>
    </row>
    <row r="9" s="46" customFormat="1" ht="35" customHeight="1" spans="1:7">
      <c r="A9" s="18" t="s">
        <v>58</v>
      </c>
      <c r="B9" s="16" t="s">
        <v>59</v>
      </c>
      <c r="C9" s="18" t="s">
        <v>52</v>
      </c>
      <c r="D9" s="18">
        <v>136</v>
      </c>
      <c r="E9" s="19"/>
      <c r="F9" s="21">
        <f t="shared" ref="F9:F11" si="1">D9*E9</f>
        <v>0</v>
      </c>
      <c r="G9" s="12"/>
    </row>
    <row r="10" s="46" customFormat="1" ht="35" customHeight="1" spans="1:7">
      <c r="A10" s="18" t="s">
        <v>60</v>
      </c>
      <c r="B10" s="16" t="s">
        <v>61</v>
      </c>
      <c r="C10" s="18" t="s">
        <v>52</v>
      </c>
      <c r="D10" s="18">
        <v>68</v>
      </c>
      <c r="E10" s="19"/>
      <c r="F10" s="21">
        <f t="shared" si="1"/>
        <v>0</v>
      </c>
      <c r="G10" s="12"/>
    </row>
    <row r="11" s="46" customFormat="1" ht="35" customHeight="1" spans="1:7">
      <c r="A11" s="18" t="s">
        <v>62</v>
      </c>
      <c r="B11" s="16" t="s">
        <v>63</v>
      </c>
      <c r="C11" s="18" t="s">
        <v>52</v>
      </c>
      <c r="D11" s="18">
        <v>68</v>
      </c>
      <c r="E11" s="19"/>
      <c r="F11" s="21">
        <f t="shared" si="1"/>
        <v>0</v>
      </c>
      <c r="G11" s="12"/>
    </row>
    <row r="12" s="46" customFormat="1" ht="35" customHeight="1" spans="1:7">
      <c r="A12" s="26" t="s">
        <v>64</v>
      </c>
      <c r="B12" s="34"/>
      <c r="C12" s="53"/>
      <c r="D12" s="53"/>
      <c r="E12" s="54"/>
      <c r="F12" s="53"/>
      <c r="G12" s="12"/>
    </row>
    <row r="13" s="46" customFormat="1" ht="35" customHeight="1" spans="1:7">
      <c r="A13" s="18">
        <v>201</v>
      </c>
      <c r="B13" s="16" t="s">
        <v>65</v>
      </c>
      <c r="C13" s="29" t="s">
        <v>66</v>
      </c>
      <c r="D13" s="55">
        <v>26.15</v>
      </c>
      <c r="E13" s="19"/>
      <c r="F13" s="20">
        <f t="shared" ref="F13:F16" si="2">IF(D13="","",ROUND(D13*E13,0))</f>
        <v>0</v>
      </c>
      <c r="G13" s="12"/>
    </row>
    <row r="14" s="46" customFormat="1" ht="35" customHeight="1" spans="1:7">
      <c r="A14" s="18">
        <v>202</v>
      </c>
      <c r="B14" s="16" t="s">
        <v>67</v>
      </c>
      <c r="C14" s="18" t="s">
        <v>68</v>
      </c>
      <c r="D14" s="18">
        <v>41832</v>
      </c>
      <c r="E14" s="19"/>
      <c r="F14" s="20">
        <f t="shared" si="2"/>
        <v>0</v>
      </c>
      <c r="G14" s="12"/>
    </row>
    <row r="15" s="46" customFormat="1" ht="35" customHeight="1" spans="1:7">
      <c r="A15" s="18">
        <v>203</v>
      </c>
      <c r="B15" s="16" t="s">
        <v>69</v>
      </c>
      <c r="C15" s="18" t="s">
        <v>70</v>
      </c>
      <c r="D15" s="18">
        <v>466827</v>
      </c>
      <c r="E15" s="19"/>
      <c r="F15" s="20">
        <f t="shared" si="2"/>
        <v>0</v>
      </c>
      <c r="G15" s="12"/>
    </row>
    <row r="16" s="46" customFormat="1" ht="35" customHeight="1" spans="1:7">
      <c r="A16" s="18">
        <v>204</v>
      </c>
      <c r="B16" s="16" t="s">
        <v>71</v>
      </c>
      <c r="C16" s="18" t="s">
        <v>56</v>
      </c>
      <c r="D16" s="55">
        <v>1</v>
      </c>
      <c r="E16" s="19"/>
      <c r="F16" s="20">
        <f t="shared" si="2"/>
        <v>0</v>
      </c>
      <c r="G16" s="12"/>
    </row>
    <row r="17" s="46" customFormat="1" ht="35" customHeight="1" spans="1:7">
      <c r="A17" s="26" t="s">
        <v>72</v>
      </c>
      <c r="B17" s="34"/>
      <c r="C17" s="53"/>
      <c r="D17" s="53"/>
      <c r="E17" s="54"/>
      <c r="F17" s="53"/>
      <c r="G17" s="12"/>
    </row>
    <row r="18" s="46" customFormat="1" ht="35" customHeight="1" spans="1:7">
      <c r="A18" s="18" t="s">
        <v>73</v>
      </c>
      <c r="B18" s="16" t="s">
        <v>74</v>
      </c>
      <c r="C18" s="18" t="s">
        <v>75</v>
      </c>
      <c r="D18" s="18">
        <v>7630</v>
      </c>
      <c r="E18" s="19"/>
      <c r="F18" s="20">
        <f t="shared" ref="F18:F23" si="3">IF(D18="","",ROUND(D18*E18,0))</f>
        <v>0</v>
      </c>
      <c r="G18" s="12"/>
    </row>
    <row r="19" s="46" customFormat="1" ht="35" customHeight="1" spans="1:7">
      <c r="A19" s="18" t="s">
        <v>76</v>
      </c>
      <c r="B19" s="16" t="s">
        <v>77</v>
      </c>
      <c r="C19" s="18" t="s">
        <v>66</v>
      </c>
      <c r="D19" s="18">
        <v>19119</v>
      </c>
      <c r="E19" s="19"/>
      <c r="F19" s="20">
        <f t="shared" si="3"/>
        <v>0</v>
      </c>
      <c r="G19" s="12"/>
    </row>
    <row r="20" s="46" customFormat="1" ht="35" customHeight="1" spans="1:7">
      <c r="A20" s="18" t="s">
        <v>78</v>
      </c>
      <c r="B20" s="16" t="s">
        <v>79</v>
      </c>
      <c r="C20" s="18" t="s">
        <v>66</v>
      </c>
      <c r="D20" s="18">
        <v>17841</v>
      </c>
      <c r="E20" s="19"/>
      <c r="F20" s="20">
        <f t="shared" si="3"/>
        <v>0</v>
      </c>
      <c r="G20" s="12"/>
    </row>
    <row r="21" s="46" customFormat="1" ht="35" customHeight="1" spans="1:7">
      <c r="A21" s="18" t="s">
        <v>80</v>
      </c>
      <c r="B21" s="16" t="s">
        <v>74</v>
      </c>
      <c r="C21" s="18" t="s">
        <v>75</v>
      </c>
      <c r="D21" s="18">
        <v>3825</v>
      </c>
      <c r="E21" s="19"/>
      <c r="F21" s="20">
        <f t="shared" si="3"/>
        <v>0</v>
      </c>
      <c r="G21" s="12"/>
    </row>
    <row r="22" s="46" customFormat="1" ht="35" customHeight="1" spans="1:7">
      <c r="A22" s="18" t="s">
        <v>81</v>
      </c>
      <c r="B22" s="16" t="s">
        <v>82</v>
      </c>
      <c r="C22" s="18" t="s">
        <v>66</v>
      </c>
      <c r="D22" s="18">
        <v>7869</v>
      </c>
      <c r="E22" s="19"/>
      <c r="F22" s="20">
        <f t="shared" si="3"/>
        <v>0</v>
      </c>
      <c r="G22" s="12"/>
    </row>
    <row r="23" s="46" customFormat="1" ht="35" customHeight="1" spans="1:7">
      <c r="A23" s="18" t="s">
        <v>83</v>
      </c>
      <c r="B23" s="16" t="s">
        <v>79</v>
      </c>
      <c r="C23" s="18" t="s">
        <v>66</v>
      </c>
      <c r="D23" s="18">
        <v>7344</v>
      </c>
      <c r="E23" s="19"/>
      <c r="F23" s="20">
        <f t="shared" si="3"/>
        <v>0</v>
      </c>
      <c r="G23" s="12"/>
    </row>
    <row r="24" s="46" customFormat="1" ht="35" customHeight="1" spans="1:7">
      <c r="A24" s="26" t="s">
        <v>84</v>
      </c>
      <c r="B24" s="34"/>
      <c r="C24" s="53"/>
      <c r="D24" s="53"/>
      <c r="E24" s="54"/>
      <c r="F24" s="53"/>
      <c r="G24" s="12"/>
    </row>
    <row r="25" s="46" customFormat="1" ht="35" customHeight="1" spans="1:7">
      <c r="A25" s="57">
        <v>401</v>
      </c>
      <c r="B25" s="58" t="s">
        <v>85</v>
      </c>
      <c r="C25" s="59" t="s">
        <v>68</v>
      </c>
      <c r="D25" s="57">
        <v>3548</v>
      </c>
      <c r="E25" s="19"/>
      <c r="F25" s="38">
        <f t="shared" ref="F25:F28" si="4">IF(D25="","",ROUND(D25*E25,0))</f>
        <v>0</v>
      </c>
      <c r="G25" s="12"/>
    </row>
    <row r="26" s="46" customFormat="1" ht="35" customHeight="1" spans="1:7">
      <c r="A26" s="57">
        <v>402</v>
      </c>
      <c r="B26" s="58" t="s">
        <v>86</v>
      </c>
      <c r="C26" s="60" t="s">
        <v>87</v>
      </c>
      <c r="D26" s="57">
        <f>1481+879+860+212+148</f>
        <v>3580</v>
      </c>
      <c r="E26" s="19"/>
      <c r="F26" s="38">
        <f t="shared" si="4"/>
        <v>0</v>
      </c>
      <c r="G26" s="12"/>
    </row>
    <row r="27" s="46" customFormat="1" ht="35" customHeight="1" spans="1:7">
      <c r="A27" s="57">
        <v>403</v>
      </c>
      <c r="B27" s="58" t="s">
        <v>88</v>
      </c>
      <c r="C27" s="57" t="s">
        <v>68</v>
      </c>
      <c r="D27" s="57">
        <v>8257</v>
      </c>
      <c r="E27" s="19"/>
      <c r="F27" s="38">
        <f t="shared" si="4"/>
        <v>0</v>
      </c>
      <c r="G27" s="12"/>
    </row>
    <row r="28" s="46" customFormat="1" ht="35" customHeight="1" spans="1:7">
      <c r="A28" s="57">
        <v>404</v>
      </c>
      <c r="B28" s="58" t="s">
        <v>89</v>
      </c>
      <c r="C28" s="60" t="s">
        <v>56</v>
      </c>
      <c r="D28" s="57">
        <v>1</v>
      </c>
      <c r="E28" s="19"/>
      <c r="F28" s="38">
        <f t="shared" si="4"/>
        <v>0</v>
      </c>
      <c r="G28" s="12"/>
    </row>
    <row r="29" s="46" customFormat="1" ht="35" customHeight="1" spans="1:7">
      <c r="A29" s="26" t="s">
        <v>90</v>
      </c>
      <c r="B29" s="34"/>
      <c r="C29" s="53"/>
      <c r="D29" s="53"/>
      <c r="E29" s="54"/>
      <c r="F29" s="53"/>
      <c r="G29" s="12"/>
    </row>
    <row r="30" s="46" customFormat="1" ht="35" customHeight="1" spans="1:7">
      <c r="A30" s="18">
        <v>501</v>
      </c>
      <c r="B30" s="16" t="s">
        <v>91</v>
      </c>
      <c r="C30" s="18" t="s">
        <v>92</v>
      </c>
      <c r="D30" s="18">
        <v>3618</v>
      </c>
      <c r="E30" s="19"/>
      <c r="F30" s="20">
        <f t="shared" ref="F30:F34" si="5">IF(D30="","",ROUND(D30*E30,0))</f>
        <v>0</v>
      </c>
      <c r="G30" s="12"/>
    </row>
    <row r="31" s="46" customFormat="1" ht="35" customHeight="1" spans="1:7">
      <c r="A31" s="18">
        <v>502</v>
      </c>
      <c r="B31" s="16" t="s">
        <v>93</v>
      </c>
      <c r="C31" s="18" t="s">
        <v>68</v>
      </c>
      <c r="D31" s="18">
        <v>63000</v>
      </c>
      <c r="E31" s="19"/>
      <c r="F31" s="20">
        <f t="shared" si="5"/>
        <v>0</v>
      </c>
      <c r="G31" s="12"/>
    </row>
    <row r="32" s="46" customFormat="1" ht="35" customHeight="1" spans="1:7">
      <c r="A32" s="18">
        <v>503</v>
      </c>
      <c r="B32" s="16" t="s">
        <v>94</v>
      </c>
      <c r="C32" s="18" t="s">
        <v>68</v>
      </c>
      <c r="D32" s="18">
        <v>136152</v>
      </c>
      <c r="E32" s="19"/>
      <c r="F32" s="20">
        <f t="shared" si="5"/>
        <v>0</v>
      </c>
      <c r="G32" s="12"/>
    </row>
    <row r="33" s="46" customFormat="1" ht="35" customHeight="1" spans="1:7">
      <c r="A33" s="18">
        <v>504</v>
      </c>
      <c r="B33" s="16" t="s">
        <v>95</v>
      </c>
      <c r="C33" s="18" t="s">
        <v>70</v>
      </c>
      <c r="D33" s="18">
        <v>32970</v>
      </c>
      <c r="E33" s="19"/>
      <c r="F33" s="20">
        <f t="shared" si="5"/>
        <v>0</v>
      </c>
      <c r="G33" s="12"/>
    </row>
    <row r="34" s="46" customFormat="1" ht="35" customHeight="1" spans="1:7">
      <c r="A34" s="18">
        <v>505</v>
      </c>
      <c r="B34" s="16" t="s">
        <v>96</v>
      </c>
      <c r="C34" s="18" t="s">
        <v>68</v>
      </c>
      <c r="D34" s="18">
        <v>37415.4</v>
      </c>
      <c r="E34" s="19"/>
      <c r="F34" s="20">
        <f t="shared" si="5"/>
        <v>0</v>
      </c>
      <c r="G34" s="12"/>
    </row>
    <row r="35" s="46" customFormat="1" ht="35" customHeight="1" spans="1:7">
      <c r="A35" s="26" t="s">
        <v>97</v>
      </c>
      <c r="B35" s="34"/>
      <c r="C35" s="53"/>
      <c r="D35" s="53"/>
      <c r="E35" s="54"/>
      <c r="F35" s="53"/>
      <c r="G35" s="12"/>
    </row>
    <row r="36" s="46" customFormat="1" ht="35" customHeight="1" spans="1:7">
      <c r="A36" s="18" t="s">
        <v>98</v>
      </c>
      <c r="B36" s="61" t="s">
        <v>99</v>
      </c>
      <c r="C36" s="29" t="s">
        <v>100</v>
      </c>
      <c r="D36" s="30">
        <v>50</v>
      </c>
      <c r="E36" s="19"/>
      <c r="F36" s="20">
        <f t="shared" ref="F36:F38" si="6">D36*E36</f>
        <v>0</v>
      </c>
      <c r="G36" s="12"/>
    </row>
    <row r="37" s="46" customFormat="1" ht="35" customHeight="1" spans="1:7">
      <c r="A37" s="18" t="s">
        <v>101</v>
      </c>
      <c r="B37" s="61" t="s">
        <v>102</v>
      </c>
      <c r="C37" s="29" t="s">
        <v>100</v>
      </c>
      <c r="D37" s="30">
        <v>80</v>
      </c>
      <c r="E37" s="19"/>
      <c r="F37" s="20">
        <f t="shared" si="6"/>
        <v>0</v>
      </c>
      <c r="G37" s="12"/>
    </row>
    <row r="38" s="46" customFormat="1" ht="35" customHeight="1" spans="1:7">
      <c r="A38" s="23">
        <v>602</v>
      </c>
      <c r="B38" s="16" t="s">
        <v>103</v>
      </c>
      <c r="C38" s="18" t="s">
        <v>70</v>
      </c>
      <c r="D38" s="18">
        <v>363852</v>
      </c>
      <c r="E38" s="19"/>
      <c r="F38" s="20">
        <f t="shared" si="6"/>
        <v>0</v>
      </c>
      <c r="G38" s="12"/>
    </row>
    <row r="39" s="46" customFormat="1" ht="40" customHeight="1" spans="1:7">
      <c r="A39" s="40" t="s">
        <v>104</v>
      </c>
      <c r="B39" s="40"/>
      <c r="C39" s="40"/>
      <c r="D39" s="41">
        <f>SUM(F5:F38)</f>
        <v>0</v>
      </c>
      <c r="E39" s="41"/>
      <c r="F39" s="41"/>
      <c r="G39" s="42"/>
    </row>
    <row r="40" s="46" customFormat="1" ht="35" customHeight="1" spans="1:7">
      <c r="A40" s="40" t="s">
        <v>105</v>
      </c>
      <c r="B40" s="40"/>
      <c r="C40" s="40"/>
      <c r="D40" s="43">
        <f>D39*0.08</f>
        <v>0</v>
      </c>
      <c r="E40" s="43"/>
      <c r="F40" s="43"/>
      <c r="G40" s="42" t="s">
        <v>106</v>
      </c>
    </row>
    <row r="41" s="46" customFormat="1" ht="35" customHeight="1" spans="1:7">
      <c r="A41" s="40" t="s">
        <v>107</v>
      </c>
      <c r="B41" s="40"/>
      <c r="C41" s="40"/>
      <c r="D41" s="41">
        <f>D39*0.02</f>
        <v>0</v>
      </c>
      <c r="E41" s="41"/>
      <c r="F41" s="41"/>
      <c r="G41" s="42" t="s">
        <v>108</v>
      </c>
    </row>
    <row r="42" s="47" customFormat="1" ht="49" customHeight="1" spans="1:7">
      <c r="A42" s="44" t="s">
        <v>109</v>
      </c>
      <c r="B42" s="44"/>
      <c r="C42" s="44"/>
      <c r="D42" s="45">
        <f>D39+D40+D41</f>
        <v>0</v>
      </c>
      <c r="E42" s="45"/>
      <c r="F42" s="45"/>
      <c r="G42" s="42" t="s">
        <v>110</v>
      </c>
    </row>
  </sheetData>
  <sheetProtection password="CC1E" sheet="1" formatColumns="0" formatRows="0" objects="1"/>
  <protectedRanges>
    <protectedRange sqref="E8" name="区域1"/>
    <protectedRange sqref="E36:E37" name="区域1_2"/>
  </protectedRanges>
  <mergeCells count="11">
    <mergeCell ref="A1:G1"/>
    <mergeCell ref="A2:E2"/>
    <mergeCell ref="F2:G2"/>
    <mergeCell ref="A39:C39"/>
    <mergeCell ref="D39:F39"/>
    <mergeCell ref="A40:C40"/>
    <mergeCell ref="D40:F40"/>
    <mergeCell ref="A41:C41"/>
    <mergeCell ref="D41:F41"/>
    <mergeCell ref="A42:C42"/>
    <mergeCell ref="D42:F42"/>
  </mergeCells>
  <conditionalFormatting sqref="F15">
    <cfRule type="cellIs" dxfId="0" priority="9" stopIfTrue="1" operator="equal">
      <formula>0</formula>
    </cfRule>
  </conditionalFormatting>
  <conditionalFormatting sqref="F30">
    <cfRule type="cellIs" dxfId="0" priority="4" stopIfTrue="1" operator="equal">
      <formula>0</formula>
    </cfRule>
  </conditionalFormatting>
  <conditionalFormatting sqref="F31">
    <cfRule type="cellIs" dxfId="0" priority="5" stopIfTrue="1" operator="equal">
      <formula>0</formula>
    </cfRule>
  </conditionalFormatting>
  <conditionalFormatting sqref="A39">
    <cfRule type="cellIs" dxfId="0" priority="11" stopIfTrue="1" operator="equal">
      <formula>0</formula>
    </cfRule>
  </conditionalFormatting>
  <conditionalFormatting sqref="F18:F19">
    <cfRule type="cellIs" dxfId="0" priority="7" stopIfTrue="1" operator="equal">
      <formula>0</formula>
    </cfRule>
  </conditionalFormatting>
  <conditionalFormatting sqref="F25:F28">
    <cfRule type="cellIs" dxfId="0" priority="6" stopIfTrue="1" operator="equal">
      <formula>0</formula>
    </cfRule>
  </conditionalFormatting>
  <conditionalFormatting sqref="F32:F34">
    <cfRule type="cellIs" dxfId="0" priority="3" stopIfTrue="1" operator="equal">
      <formula>0</formula>
    </cfRule>
  </conditionalFormatting>
  <conditionalFormatting sqref="F36:F38">
    <cfRule type="cellIs" dxfId="0" priority="1" stopIfTrue="1" operator="equal">
      <formula>0</formula>
    </cfRule>
  </conditionalFormatting>
  <conditionalFormatting sqref="F16 F13:F14">
    <cfRule type="cellIs" dxfId="0" priority="10" stopIfTrue="1" operator="equal">
      <formula>0</formula>
    </cfRule>
  </conditionalFormatting>
  <conditionalFormatting sqref="F21 F23">
    <cfRule type="cellIs" dxfId="0" priority="8" stopIfTrue="1" operator="equal">
      <formula>0</formula>
    </cfRule>
  </conditionalFormatting>
  <pageMargins left="0.751388888888889" right="0.751388888888889" top="1" bottom="1" header="0.5" footer="0.5"/>
  <pageSetup paperSize="9" scale="8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showZeros="0" view="pageBreakPreview" zoomScaleNormal="85" topLeftCell="A21" workbookViewId="0">
      <selection activeCell="K38" sqref="K38"/>
    </sheetView>
  </sheetViews>
  <sheetFormatPr defaultColWidth="9" defaultRowHeight="35" customHeight="1" outlineLevelCol="6"/>
  <cols>
    <col min="1" max="1" width="11.5871559633028" style="4" customWidth="1"/>
    <col min="2" max="2" width="25.5504587155963" style="4" customWidth="1"/>
    <col min="3" max="3" width="9.5045871559633" style="4" customWidth="1"/>
    <col min="4" max="4" width="9.46788990825688" style="4" customWidth="1"/>
    <col min="5" max="5" width="10.2477064220183" style="5" customWidth="1"/>
    <col min="6" max="6" width="10.4587155963303" style="6" customWidth="1"/>
    <col min="7" max="7" width="20.5596330275229" style="4" customWidth="1"/>
    <col min="8" max="10" width="12.6330275229358" style="4"/>
    <col min="11" max="16384" width="9" style="4"/>
  </cols>
  <sheetData>
    <row r="1" ht="60" customHeight="1" spans="1:7">
      <c r="A1" s="7" t="s">
        <v>111</v>
      </c>
      <c r="B1" s="7"/>
      <c r="C1" s="7"/>
      <c r="D1" s="7"/>
      <c r="E1" s="8"/>
      <c r="F1" s="9"/>
      <c r="G1" s="7"/>
    </row>
    <row r="2" s="1" customFormat="1" ht="29" customHeight="1" spans="1:7">
      <c r="A2" s="10" t="s">
        <v>30</v>
      </c>
      <c r="B2" s="10"/>
      <c r="C2" s="10"/>
      <c r="D2" s="10"/>
      <c r="E2" s="10"/>
      <c r="F2" s="11" t="s">
        <v>31</v>
      </c>
      <c r="G2" s="11"/>
    </row>
    <row r="3" s="2" customFormat="1" customHeight="1" spans="1:7">
      <c r="A3" s="12" t="s">
        <v>43</v>
      </c>
      <c r="B3" s="12" t="s">
        <v>44</v>
      </c>
      <c r="C3" s="12" t="s">
        <v>45</v>
      </c>
      <c r="D3" s="12" t="s">
        <v>46</v>
      </c>
      <c r="E3" s="13" t="s">
        <v>47</v>
      </c>
      <c r="F3" s="14" t="s">
        <v>48</v>
      </c>
      <c r="G3" s="12" t="s">
        <v>49</v>
      </c>
    </row>
    <row r="4" s="2" customFormat="1" customHeight="1" spans="1:7">
      <c r="A4" s="12" t="s">
        <v>50</v>
      </c>
      <c r="B4" s="12"/>
      <c r="C4" s="12"/>
      <c r="D4" s="12"/>
      <c r="E4" s="13"/>
      <c r="F4" s="14"/>
      <c r="G4" s="12"/>
    </row>
    <row r="5" s="2" customFormat="1" customHeight="1" spans="1:7">
      <c r="A5" s="15" t="s">
        <v>112</v>
      </c>
      <c r="B5" s="16" t="s">
        <v>113</v>
      </c>
      <c r="C5" s="17" t="s">
        <v>114</v>
      </c>
      <c r="D5" s="18">
        <v>17.5</v>
      </c>
      <c r="E5" s="19"/>
      <c r="F5" s="20">
        <f t="shared" ref="F5:F13" si="0">D5*E5</f>
        <v>0</v>
      </c>
      <c r="G5" s="21" t="s">
        <v>115</v>
      </c>
    </row>
    <row r="6" s="2" customFormat="1" customHeight="1" spans="1:7">
      <c r="A6" s="18" t="s">
        <v>116</v>
      </c>
      <c r="B6" s="22" t="s">
        <v>117</v>
      </c>
      <c r="C6" s="17" t="s">
        <v>114</v>
      </c>
      <c r="D6" s="23">
        <v>22.5</v>
      </c>
      <c r="E6" s="19"/>
      <c r="F6" s="20">
        <f t="shared" si="0"/>
        <v>0</v>
      </c>
      <c r="G6" s="21" t="s">
        <v>118</v>
      </c>
    </row>
    <row r="7" s="2" customFormat="1" customHeight="1" spans="1:7">
      <c r="A7" s="15" t="s">
        <v>119</v>
      </c>
      <c r="B7" s="24" t="s">
        <v>120</v>
      </c>
      <c r="C7" s="17" t="s">
        <v>114</v>
      </c>
      <c r="D7" s="23">
        <v>22.5</v>
      </c>
      <c r="E7" s="19"/>
      <c r="F7" s="20">
        <f t="shared" si="0"/>
        <v>0</v>
      </c>
      <c r="G7" s="21" t="s">
        <v>118</v>
      </c>
    </row>
    <row r="8" s="2" customFormat="1" customHeight="1" spans="1:7">
      <c r="A8" s="18" t="s">
        <v>121</v>
      </c>
      <c r="B8" s="16" t="s">
        <v>122</v>
      </c>
      <c r="C8" s="17" t="s">
        <v>114</v>
      </c>
      <c r="D8" s="18">
        <v>12.5</v>
      </c>
      <c r="E8" s="19"/>
      <c r="F8" s="20">
        <f t="shared" si="0"/>
        <v>0</v>
      </c>
      <c r="G8" s="21" t="s">
        <v>123</v>
      </c>
    </row>
    <row r="9" s="2" customFormat="1" customHeight="1" spans="1:7">
      <c r="A9" s="18" t="s">
        <v>124</v>
      </c>
      <c r="B9" s="22" t="s">
        <v>125</v>
      </c>
      <c r="C9" s="17" t="s">
        <v>114</v>
      </c>
      <c r="D9" s="23">
        <v>17.5</v>
      </c>
      <c r="E9" s="19"/>
      <c r="F9" s="20">
        <f t="shared" si="0"/>
        <v>0</v>
      </c>
      <c r="G9" s="21" t="s">
        <v>115</v>
      </c>
    </row>
    <row r="10" s="2" customFormat="1" customHeight="1" spans="1:7">
      <c r="A10" s="18" t="s">
        <v>126</v>
      </c>
      <c r="B10" s="16" t="s">
        <v>127</v>
      </c>
      <c r="C10" s="17" t="s">
        <v>114</v>
      </c>
      <c r="D10" s="18">
        <v>2.5</v>
      </c>
      <c r="E10" s="19"/>
      <c r="F10" s="20">
        <f t="shared" si="0"/>
        <v>0</v>
      </c>
      <c r="G10" s="21" t="s">
        <v>128</v>
      </c>
    </row>
    <row r="11" s="2" customFormat="1" customHeight="1" spans="1:7">
      <c r="A11" s="18" t="s">
        <v>129</v>
      </c>
      <c r="B11" s="16" t="s">
        <v>130</v>
      </c>
      <c r="C11" s="18" t="s">
        <v>131</v>
      </c>
      <c r="D11" s="18">
        <v>400</v>
      </c>
      <c r="E11" s="19"/>
      <c r="F11" s="20">
        <f t="shared" si="0"/>
        <v>0</v>
      </c>
      <c r="G11" s="21"/>
    </row>
    <row r="12" s="2" customFormat="1" customHeight="1" spans="1:7">
      <c r="A12" s="18" t="s">
        <v>132</v>
      </c>
      <c r="B12" s="25" t="s">
        <v>133</v>
      </c>
      <c r="C12" s="18" t="s">
        <v>75</v>
      </c>
      <c r="D12" s="18">
        <v>2025</v>
      </c>
      <c r="E12" s="19"/>
      <c r="F12" s="18">
        <f t="shared" si="0"/>
        <v>0</v>
      </c>
      <c r="G12" s="21"/>
    </row>
    <row r="13" s="2" customFormat="1" customHeight="1" spans="1:7">
      <c r="A13" s="18">
        <v>102</v>
      </c>
      <c r="B13" s="16" t="s">
        <v>134</v>
      </c>
      <c r="C13" s="18" t="s">
        <v>56</v>
      </c>
      <c r="D13" s="18">
        <v>1</v>
      </c>
      <c r="E13" s="19"/>
      <c r="F13" s="20">
        <f t="shared" si="0"/>
        <v>0</v>
      </c>
      <c r="G13" s="21"/>
    </row>
    <row r="14" s="2" customFormat="1" customHeight="1" spans="1:7">
      <c r="A14" s="26" t="s">
        <v>64</v>
      </c>
      <c r="B14" s="12"/>
      <c r="C14" s="12"/>
      <c r="D14" s="12"/>
      <c r="E14" s="27"/>
      <c r="F14" s="14"/>
      <c r="G14" s="12"/>
    </row>
    <row r="15" s="2" customFormat="1" customHeight="1" spans="1:7">
      <c r="A15" s="18">
        <v>201</v>
      </c>
      <c r="B15" s="28" t="s">
        <v>135</v>
      </c>
      <c r="C15" s="29" t="s">
        <v>136</v>
      </c>
      <c r="D15" s="30">
        <v>60</v>
      </c>
      <c r="E15" s="19"/>
      <c r="F15" s="31">
        <f>IF(D15="","",ROUND(D15*E15,0))</f>
        <v>0</v>
      </c>
      <c r="G15" s="12"/>
    </row>
    <row r="16" s="2" customFormat="1" customHeight="1" spans="1:7">
      <c r="A16" s="18">
        <v>202</v>
      </c>
      <c r="B16" s="28" t="s">
        <v>137</v>
      </c>
      <c r="C16" s="29" t="s">
        <v>136</v>
      </c>
      <c r="D16" s="30">
        <v>255</v>
      </c>
      <c r="E16" s="19"/>
      <c r="F16" s="31">
        <f>IF(D16="","",ROUND(D16*E16,0))</f>
        <v>0</v>
      </c>
      <c r="G16" s="12"/>
    </row>
    <row r="17" s="2" customFormat="1" customHeight="1" spans="1:7">
      <c r="A17" s="26" t="s">
        <v>72</v>
      </c>
      <c r="B17" s="12"/>
      <c r="C17" s="12"/>
      <c r="D17" s="12"/>
      <c r="E17" s="27"/>
      <c r="F17" s="14"/>
      <c r="G17" s="12"/>
    </row>
    <row r="18" s="2" customFormat="1" customHeight="1" spans="1:7">
      <c r="A18" s="23">
        <v>301</v>
      </c>
      <c r="B18" s="32" t="s">
        <v>138</v>
      </c>
      <c r="C18" s="23" t="s">
        <v>131</v>
      </c>
      <c r="D18" s="23">
        <v>4</v>
      </c>
      <c r="E18" s="19"/>
      <c r="F18" s="20">
        <f t="shared" ref="F18:F22" si="1">D18*E18</f>
        <v>0</v>
      </c>
      <c r="G18" s="12"/>
    </row>
    <row r="19" s="2" customFormat="1" customHeight="1" spans="1:7">
      <c r="A19" s="23">
        <v>302</v>
      </c>
      <c r="B19" s="32" t="s">
        <v>139</v>
      </c>
      <c r="C19" s="23" t="s">
        <v>140</v>
      </c>
      <c r="D19" s="23">
        <v>10</v>
      </c>
      <c r="E19" s="19"/>
      <c r="F19" s="20">
        <f t="shared" si="1"/>
        <v>0</v>
      </c>
      <c r="G19" s="12"/>
    </row>
    <row r="20" s="2" customFormat="1" customHeight="1" spans="1:7">
      <c r="A20" s="23">
        <v>303</v>
      </c>
      <c r="B20" s="32" t="s">
        <v>141</v>
      </c>
      <c r="C20" s="23" t="s">
        <v>140</v>
      </c>
      <c r="D20" s="23">
        <v>10</v>
      </c>
      <c r="E20" s="19"/>
      <c r="F20" s="20">
        <f t="shared" si="1"/>
        <v>0</v>
      </c>
      <c r="G20" s="12"/>
    </row>
    <row r="21" s="2" customFormat="1" customHeight="1" spans="1:7">
      <c r="A21" s="23">
        <v>304</v>
      </c>
      <c r="B21" s="32" t="s">
        <v>142</v>
      </c>
      <c r="C21" s="23" t="s">
        <v>140</v>
      </c>
      <c r="D21" s="23">
        <v>5</v>
      </c>
      <c r="E21" s="19"/>
      <c r="F21" s="20">
        <f t="shared" si="1"/>
        <v>0</v>
      </c>
      <c r="G21" s="12"/>
    </row>
    <row r="22" s="2" customFormat="1" customHeight="1" spans="1:7">
      <c r="A22" s="23">
        <v>305</v>
      </c>
      <c r="B22" s="32" t="s">
        <v>143</v>
      </c>
      <c r="C22" s="23" t="s">
        <v>68</v>
      </c>
      <c r="D22" s="23">
        <v>100</v>
      </c>
      <c r="E22" s="19"/>
      <c r="F22" s="20">
        <f t="shared" si="1"/>
        <v>0</v>
      </c>
      <c r="G22" s="12"/>
    </row>
    <row r="23" s="2" customFormat="1" customHeight="1" spans="1:7">
      <c r="A23" s="12" t="s">
        <v>84</v>
      </c>
      <c r="B23" s="12"/>
      <c r="C23" s="12"/>
      <c r="D23" s="12"/>
      <c r="E23" s="27"/>
      <c r="F23" s="14"/>
      <c r="G23" s="12"/>
    </row>
    <row r="24" s="2" customFormat="1" customHeight="1" spans="1:7">
      <c r="A24" s="33">
        <v>401</v>
      </c>
      <c r="B24" s="34" t="s">
        <v>144</v>
      </c>
      <c r="C24" s="35" t="s">
        <v>145</v>
      </c>
      <c r="D24" s="36">
        <v>30</v>
      </c>
      <c r="E24" s="19"/>
      <c r="F24" s="37">
        <f t="shared" ref="F24:F27" si="2">IF(D24="","",ROUND(D24*E24,0))</f>
        <v>0</v>
      </c>
      <c r="G24" s="12"/>
    </row>
    <row r="25" s="2" customFormat="1" customHeight="1" spans="1:7">
      <c r="A25" s="33">
        <v>402</v>
      </c>
      <c r="B25" s="25" t="s">
        <v>146</v>
      </c>
      <c r="C25" s="23" t="s">
        <v>140</v>
      </c>
      <c r="D25" s="21">
        <v>1500</v>
      </c>
      <c r="E25" s="19"/>
      <c r="F25" s="38">
        <f t="shared" si="2"/>
        <v>0</v>
      </c>
      <c r="G25" s="12"/>
    </row>
    <row r="26" s="2" customFormat="1" customHeight="1" spans="1:7">
      <c r="A26" s="33">
        <v>403</v>
      </c>
      <c r="B26" s="39" t="s">
        <v>147</v>
      </c>
      <c r="C26" s="21" t="s">
        <v>68</v>
      </c>
      <c r="D26" s="21">
        <v>1800</v>
      </c>
      <c r="E26" s="19"/>
      <c r="F26" s="38">
        <f t="shared" si="2"/>
        <v>0</v>
      </c>
      <c r="G26" s="12"/>
    </row>
    <row r="27" s="2" customFormat="1" customHeight="1" spans="1:7">
      <c r="A27" s="33">
        <v>404</v>
      </c>
      <c r="B27" s="39" t="s">
        <v>148</v>
      </c>
      <c r="C27" s="21" t="s">
        <v>68</v>
      </c>
      <c r="D27" s="21">
        <v>50</v>
      </c>
      <c r="E27" s="19"/>
      <c r="F27" s="38">
        <f t="shared" si="2"/>
        <v>0</v>
      </c>
      <c r="G27" s="12"/>
    </row>
    <row r="28" s="2" customFormat="1" customHeight="1" spans="1:7">
      <c r="A28" s="12" t="s">
        <v>90</v>
      </c>
      <c r="B28" s="12"/>
      <c r="C28" s="12"/>
      <c r="D28" s="12"/>
      <c r="E28" s="27"/>
      <c r="F28" s="14"/>
      <c r="G28" s="12"/>
    </row>
    <row r="29" s="2" customFormat="1" customHeight="1" spans="1:7">
      <c r="A29" s="23">
        <v>501</v>
      </c>
      <c r="B29" s="22" t="s">
        <v>149</v>
      </c>
      <c r="C29" s="23" t="s">
        <v>68</v>
      </c>
      <c r="D29" s="18">
        <v>1000</v>
      </c>
      <c r="E29" s="19"/>
      <c r="F29" s="20">
        <f t="shared" ref="F29:F35" si="3">IF(D29="","",ROUND(D29*E29,0))</f>
        <v>0</v>
      </c>
      <c r="G29" s="12"/>
    </row>
    <row r="30" s="2" customFormat="1" customHeight="1" spans="1:7">
      <c r="A30" s="23">
        <v>502</v>
      </c>
      <c r="B30" s="25" t="s">
        <v>150</v>
      </c>
      <c r="C30" s="23" t="s">
        <v>68</v>
      </c>
      <c r="D30" s="21">
        <v>1000</v>
      </c>
      <c r="E30" s="19"/>
      <c r="F30" s="20">
        <f t="shared" si="3"/>
        <v>0</v>
      </c>
      <c r="G30" s="12"/>
    </row>
    <row r="31" s="2" customFormat="1" customHeight="1" spans="1:7">
      <c r="A31" s="23">
        <v>503</v>
      </c>
      <c r="B31" s="39" t="s">
        <v>151</v>
      </c>
      <c r="C31" s="21" t="s">
        <v>152</v>
      </c>
      <c r="D31" s="21">
        <v>50</v>
      </c>
      <c r="E31" s="19"/>
      <c r="F31" s="20">
        <f t="shared" si="3"/>
        <v>0</v>
      </c>
      <c r="G31" s="12"/>
    </row>
    <row r="32" s="2" customFormat="1" customHeight="1" spans="1:7">
      <c r="A32" s="23">
        <v>504</v>
      </c>
      <c r="B32" s="39" t="s">
        <v>153</v>
      </c>
      <c r="C32" s="21" t="s">
        <v>87</v>
      </c>
      <c r="D32" s="21">
        <v>3</v>
      </c>
      <c r="E32" s="19"/>
      <c r="F32" s="20">
        <f t="shared" si="3"/>
        <v>0</v>
      </c>
      <c r="G32" s="12"/>
    </row>
    <row r="33" s="2" customFormat="1" customHeight="1" spans="1:7">
      <c r="A33" s="23">
        <v>505</v>
      </c>
      <c r="B33" s="16" t="s">
        <v>154</v>
      </c>
      <c r="C33" s="18" t="s">
        <v>87</v>
      </c>
      <c r="D33" s="18">
        <v>200</v>
      </c>
      <c r="E33" s="19"/>
      <c r="F33" s="20">
        <f t="shared" si="3"/>
        <v>0</v>
      </c>
      <c r="G33" s="12"/>
    </row>
    <row r="34" s="2" customFormat="1" customHeight="1" spans="1:7">
      <c r="A34" s="23">
        <v>506</v>
      </c>
      <c r="B34" s="16" t="s">
        <v>155</v>
      </c>
      <c r="C34" s="18" t="s">
        <v>68</v>
      </c>
      <c r="D34" s="18">
        <v>50</v>
      </c>
      <c r="E34" s="19"/>
      <c r="F34" s="20">
        <f t="shared" si="3"/>
        <v>0</v>
      </c>
      <c r="G34" s="12"/>
    </row>
    <row r="35" s="2" customFormat="1" customHeight="1" spans="1:7">
      <c r="A35" s="23">
        <v>507</v>
      </c>
      <c r="B35" s="16" t="s">
        <v>156</v>
      </c>
      <c r="C35" s="18" t="s">
        <v>157</v>
      </c>
      <c r="D35" s="18">
        <v>500</v>
      </c>
      <c r="E35" s="19"/>
      <c r="F35" s="20">
        <f t="shared" si="3"/>
        <v>0</v>
      </c>
      <c r="G35" s="12"/>
    </row>
    <row r="36" s="2" customFormat="1" customHeight="1" spans="1:7">
      <c r="A36" s="12" t="s">
        <v>97</v>
      </c>
      <c r="B36" s="12"/>
      <c r="C36" s="12"/>
      <c r="D36" s="12"/>
      <c r="E36" s="27"/>
      <c r="F36" s="14"/>
      <c r="G36" s="12"/>
    </row>
    <row r="37" s="2" customFormat="1" customHeight="1" spans="1:7">
      <c r="A37" s="23">
        <v>601</v>
      </c>
      <c r="B37" s="32" t="s">
        <v>158</v>
      </c>
      <c r="C37" s="23" t="s">
        <v>56</v>
      </c>
      <c r="D37" s="23">
        <v>1</v>
      </c>
      <c r="E37" s="19"/>
      <c r="F37" s="20">
        <f>D37*E37</f>
        <v>0</v>
      </c>
      <c r="G37" s="12"/>
    </row>
    <row r="38" s="2" customFormat="1" ht="38" customHeight="1" spans="1:7">
      <c r="A38" s="40" t="s">
        <v>104</v>
      </c>
      <c r="B38" s="40"/>
      <c r="C38" s="40"/>
      <c r="D38" s="41">
        <f>SUM(F4:F37)</f>
        <v>0</v>
      </c>
      <c r="E38" s="41"/>
      <c r="F38" s="41"/>
      <c r="G38" s="42"/>
    </row>
    <row r="39" s="3" customFormat="1" customHeight="1" spans="1:7">
      <c r="A39" s="40" t="s">
        <v>105</v>
      </c>
      <c r="B39" s="40"/>
      <c r="C39" s="40"/>
      <c r="D39" s="43">
        <f>D38*0.08</f>
        <v>0</v>
      </c>
      <c r="E39" s="43"/>
      <c r="F39" s="43"/>
      <c r="G39" s="42" t="s">
        <v>106</v>
      </c>
    </row>
    <row r="40" customHeight="1" spans="1:7">
      <c r="A40" s="40" t="s">
        <v>107</v>
      </c>
      <c r="B40" s="40"/>
      <c r="C40" s="40"/>
      <c r="D40" s="41">
        <f>D38*0.02</f>
        <v>0</v>
      </c>
      <c r="E40" s="41"/>
      <c r="F40" s="41"/>
      <c r="G40" s="42" t="s">
        <v>108</v>
      </c>
    </row>
    <row r="41" customHeight="1" spans="1:7">
      <c r="A41" s="44" t="s">
        <v>109</v>
      </c>
      <c r="B41" s="44"/>
      <c r="C41" s="44"/>
      <c r="D41" s="45">
        <f>D38+D39+D40</f>
        <v>0</v>
      </c>
      <c r="E41" s="45"/>
      <c r="F41" s="45"/>
      <c r="G41" s="42" t="s">
        <v>110</v>
      </c>
    </row>
  </sheetData>
  <sheetProtection password="CC1E" sheet="1" formatColumns="0" formatRows="0" objects="1"/>
  <protectedRanges>
    <protectedRange sqref="E15:E16" name="区域2_1"/>
    <protectedRange sqref="E18:E22" name="区域2"/>
    <protectedRange sqref="E24" name="区域2_1_1"/>
    <protectedRange sqref="E25" name="区域2_2"/>
    <protectedRange sqref="E26:E27" name="区域2_3"/>
    <protectedRange sqref="E33:E34" name="区域2_4"/>
    <protectedRange sqref="E29" name="区域2_1_2"/>
    <protectedRange sqref="E37" name="区域2_5"/>
  </protectedRanges>
  <mergeCells count="11">
    <mergeCell ref="A1:G1"/>
    <mergeCell ref="A2:E2"/>
    <mergeCell ref="F2:G2"/>
    <mergeCell ref="A38:C38"/>
    <mergeCell ref="D38:F38"/>
    <mergeCell ref="A39:C39"/>
    <mergeCell ref="D39:F39"/>
    <mergeCell ref="A40:C40"/>
    <mergeCell ref="D40:F40"/>
    <mergeCell ref="A41:C41"/>
    <mergeCell ref="D41:F41"/>
  </mergeCells>
  <conditionalFormatting sqref="F24">
    <cfRule type="cellIs" dxfId="0" priority="8" stopIfTrue="1" operator="equal">
      <formula>0</formula>
    </cfRule>
  </conditionalFormatting>
  <conditionalFormatting sqref="F25">
    <cfRule type="cellIs" dxfId="0" priority="7" stopIfTrue="1" operator="equal">
      <formula>0</formula>
    </cfRule>
  </conditionalFormatting>
  <conditionalFormatting sqref="F35">
    <cfRule type="cellIs" dxfId="0" priority="2" stopIfTrue="1" operator="equal">
      <formula>0</formula>
    </cfRule>
  </conditionalFormatting>
  <conditionalFormatting sqref="F37">
    <cfRule type="cellIs" dxfId="0" priority="1" stopIfTrue="1" operator="equal">
      <formula>0</formula>
    </cfRule>
  </conditionalFormatting>
  <conditionalFormatting sqref="A38">
    <cfRule type="cellIs" dxfId="0" priority="36" stopIfTrue="1" operator="equal">
      <formula>0</formula>
    </cfRule>
  </conditionalFormatting>
  <conditionalFormatting sqref="A5:A13">
    <cfRule type="cellIs" dxfId="0" priority="16" stopIfTrue="1" operator="equal">
      <formula>0</formula>
    </cfRule>
  </conditionalFormatting>
  <conditionalFormatting sqref="A18:A22">
    <cfRule type="cellIs" dxfId="0" priority="13" stopIfTrue="1" operator="equal">
      <formula>0</formula>
    </cfRule>
  </conditionalFormatting>
  <conditionalFormatting sqref="A24:A27">
    <cfRule type="cellIs" dxfId="0" priority="9" stopIfTrue="1" operator="equal">
      <formula>0</formula>
    </cfRule>
  </conditionalFormatting>
  <conditionalFormatting sqref="A25:A27">
    <cfRule type="cellIs" dxfId="0" priority="11" stopIfTrue="1" operator="equal">
      <formula>0</formula>
    </cfRule>
  </conditionalFormatting>
  <conditionalFormatting sqref="A29:A35">
    <cfRule type="cellIs" dxfId="0" priority="4" stopIfTrue="1" operator="equal">
      <formula>0</formula>
    </cfRule>
  </conditionalFormatting>
  <conditionalFormatting sqref="F15:F16">
    <cfRule type="cellIs" dxfId="0" priority="14" stopIfTrue="1" operator="equal">
      <formula>0</formula>
    </cfRule>
  </conditionalFormatting>
  <conditionalFormatting sqref="F18:F22">
    <cfRule type="cellIs" dxfId="0" priority="12" stopIfTrue="1" operator="equal">
      <formula>0</formula>
    </cfRule>
  </conditionalFormatting>
  <conditionalFormatting sqref="F25:F27">
    <cfRule type="cellIs" dxfId="0" priority="10" stopIfTrue="1" operator="equal">
      <formula>0</formula>
    </cfRule>
  </conditionalFormatting>
  <conditionalFormatting sqref="F26:F27">
    <cfRule type="cellIs" dxfId="0" priority="6" stopIfTrue="1" operator="equal">
      <formula>0</formula>
    </cfRule>
  </conditionalFormatting>
  <conditionalFormatting sqref="F29:F32">
    <cfRule type="cellIs" dxfId="0" priority="3" stopIfTrue="1" operator="equal">
      <formula>0</formula>
    </cfRule>
  </conditionalFormatting>
  <conditionalFormatting sqref="F33:F34">
    <cfRule type="cellIs" dxfId="0" priority="5" stopIfTrue="1" operator="equal">
      <formula>0</formula>
    </cfRule>
  </conditionalFormatting>
  <conditionalFormatting sqref="F5:F11 F13">
    <cfRule type="cellIs" dxfId="0" priority="15" stopIfTrue="1" operator="equal">
      <formula>0</formula>
    </cfRule>
  </conditionalFormatting>
  <pageMargins left="0.747916666666667" right="0.432638888888889" top="0.751388888888889" bottom="0.751388888888889" header="0.314583333333333" footer="0.297916666666667"/>
  <pageSetup paperSize="9" scale="83"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rangeList sheetStid="8" master=""/>
  <rangeList sheetStid="6" master=""/>
  <rangeList sheetStid="2" master="">
    <arrUserId title="区域1" rangeCreator="" othersAccessPermission="edit"/>
    <arrUserId title="区域1_2" rangeCreator="" othersAccessPermission="edit"/>
  </rangeList>
  <rangeList sheetStid="1" master="">
    <arrUserId title="区域2_1" rangeCreator="" othersAccessPermission="edit"/>
    <arrUserId title="区域2" rangeCreator="" othersAccessPermission="edit"/>
    <arrUserId title="区域2_1_1" rangeCreator="" othersAccessPermission="edit"/>
    <arrUserId title="区域2_2" rangeCreator="" othersAccessPermission="edit"/>
    <arrUserId title="区域2_3" rangeCreator="" othersAccessPermission="edit"/>
    <arrUserId title="区域2_4" rangeCreator="" othersAccessPermission="edit"/>
    <arrUserId title="区域2_1_2" rangeCreator="" othersAccessPermission="edit"/>
    <arrUserId title="区域2_5"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封面</vt:lpstr>
      <vt:lpstr>清单说明</vt:lpstr>
      <vt:lpstr>报价汇总表</vt:lpstr>
      <vt:lpstr>基价类</vt:lpstr>
      <vt:lpstr>单价类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赵恒</cp:lastModifiedBy>
  <dcterms:created xsi:type="dcterms:W3CDTF">2015-06-05T18:19:00Z</dcterms:created>
  <cp:lastPrinted>2024-04-26T02:51:00Z</cp:lastPrinted>
  <dcterms:modified xsi:type="dcterms:W3CDTF">2024-12-18T07:25:16Z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A2F146BD841B4128A0736E29DA76CCFA_13</vt:lpwstr>
  </property>
  <property fmtid="{D5CDD505-2E9C-101B-9397-08002B2CF9AE}" pid="3" name="KSOProductBuildVer">
    <vt:lpwstr>2052-12.1.0.17133</vt:lpwstr>
  </property>
</Properties>
</file>