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封面 " sheetId="4" r:id="rId1"/>
    <sheet name="总价" sheetId="1" r:id="rId2"/>
    <sheet name="基价类" sheetId="2" r:id="rId3"/>
    <sheet name="单价类" sheetId="3" r:id="rId4"/>
  </sheets>
  <definedNames>
    <definedName name="_xlnm.Print_Area" localSheetId="0">'封面 '!$A$1:$A$12</definedName>
    <definedName name="_xlnm.Print_Titles">#N/A</definedName>
    <definedName name="_xlnm.Print_Titles" localSheetId="2">基价类!$1:$3</definedName>
    <definedName name="_xlnm.Print_Titles" localSheetId="3">单价类!$1:$3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<sst xmlns="http://schemas.openxmlformats.org/spreadsheetml/2006/main" count="494" uniqueCount="348">
  <si>
    <t>2025年南京市绕城公路设施日常综合维护服务项目</t>
  </si>
  <si>
    <t>养</t>
  </si>
  <si>
    <t>护</t>
  </si>
  <si>
    <t>清</t>
  </si>
  <si>
    <t>单</t>
  </si>
  <si>
    <t>采购人 ：南京市公路事业发展中心</t>
  </si>
  <si>
    <t>采购代理：江苏鸿标工程项目管理有限公司</t>
  </si>
  <si>
    <t>二○二五年六月</t>
  </si>
  <si>
    <t>养护清单汇总表</t>
  </si>
  <si>
    <t>项目名称：2025年南京市绕城公路设施日常综合维护服务项目</t>
  </si>
  <si>
    <t>货币单位：人民币元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</si>
  <si>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</si>
  <si>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类别</t>
    </r>
  </si>
  <si>
    <r>
      <rPr>
        <b/>
        <sz val="11"/>
        <color indexed="8"/>
        <rFont val="宋体"/>
        <charset val="134"/>
      </rPr>
      <t>金额</t>
    </r>
    <r>
      <rPr>
        <b/>
        <sz val="11"/>
        <color indexed="8"/>
        <rFont val="Times New Roman"/>
        <charset val="134"/>
      </rPr>
      <t>(</t>
    </r>
    <r>
      <rPr>
        <b/>
        <sz val="11"/>
        <color indexed="8"/>
        <rFont val="宋体"/>
        <charset val="134"/>
      </rPr>
      <t>元</t>
    </r>
    <r>
      <rPr>
        <b/>
        <sz val="11"/>
        <color indexed="8"/>
        <rFont val="Times New Roman"/>
        <charset val="134"/>
      </rPr>
      <t>)</t>
    </r>
  </si>
  <si>
    <r>
      <rPr>
        <b/>
        <sz val="11"/>
        <color indexed="8"/>
        <rFont val="宋体"/>
        <charset val="134"/>
      </rPr>
      <t>备注</t>
    </r>
  </si>
  <si>
    <t>一</t>
  </si>
  <si>
    <t>日常养护基价类</t>
  </si>
  <si>
    <t>二</t>
  </si>
  <si>
    <t>日常养护单价类</t>
  </si>
  <si>
    <t>三</t>
  </si>
  <si>
    <t>合计</t>
  </si>
  <si>
    <r>
      <rPr>
        <b/>
        <sz val="20"/>
        <rFont val="宋体"/>
        <charset val="134"/>
      </rPr>
      <t>基价类工程量清单</t>
    </r>
  </si>
  <si>
    <r>
      <rPr>
        <sz val="10"/>
        <rFont val="宋体"/>
        <charset val="134"/>
      </rPr>
      <t>项目名称：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年南京市绕城公路设施日常综合维护服务项目</t>
    </r>
  </si>
  <si>
    <r>
      <rPr>
        <sz val="10"/>
        <rFont val="宋体"/>
        <charset val="134"/>
      </rPr>
      <t>货币单位：人民币元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</si>
  <si>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</si>
  <si>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</si>
  <si>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</si>
  <si>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工程量</t>
    </r>
  </si>
  <si>
    <r>
      <rPr>
        <b/>
        <sz val="10"/>
        <rFont val="宋体"/>
        <charset val="134"/>
      </rPr>
      <t>单价（元）</t>
    </r>
  </si>
  <si>
    <r>
      <rPr>
        <b/>
        <sz val="10"/>
        <rFont val="宋体"/>
        <charset val="134"/>
      </rPr>
      <t>合价（元）</t>
    </r>
  </si>
  <si>
    <r>
      <rPr>
        <b/>
        <sz val="10"/>
        <rFont val="宋体"/>
        <charset val="134"/>
      </rPr>
      <t>备注</t>
    </r>
  </si>
  <si>
    <r>
      <rPr>
        <b/>
        <sz val="10"/>
        <rFont val="Times New Roman"/>
        <charset val="134"/>
      </rPr>
      <t>100</t>
    </r>
    <r>
      <rPr>
        <b/>
        <sz val="10"/>
        <rFont val="宋体"/>
        <charset val="134"/>
      </rPr>
      <t>章</t>
    </r>
  </si>
  <si>
    <r>
      <rPr>
        <b/>
        <sz val="10"/>
        <rFont val="宋体"/>
        <charset val="134"/>
      </rPr>
      <t>总则</t>
    </r>
  </si>
  <si>
    <r>
      <rPr>
        <sz val="10"/>
        <rFont val="宋体"/>
        <charset val="134"/>
      </rPr>
      <t>养护基础台帐图表技术档案</t>
    </r>
  </si>
  <si>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</si>
  <si>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公众责任险</t>
    </r>
  </si>
  <si>
    <r>
      <rPr>
        <sz val="10"/>
        <rFont val="宋体"/>
        <charset val="134"/>
      </rPr>
      <t>项</t>
    </r>
  </si>
  <si>
    <r>
      <rPr>
        <b/>
        <sz val="10"/>
        <rFont val="Times New Roman"/>
        <charset val="134"/>
      </rPr>
      <t>200</t>
    </r>
    <r>
      <rPr>
        <b/>
        <sz val="10"/>
        <rFont val="宋体"/>
        <charset val="134"/>
      </rPr>
      <t>章</t>
    </r>
  </si>
  <si>
    <t>路基</t>
  </si>
  <si>
    <r>
      <rPr>
        <sz val="10"/>
        <rFont val="宋体"/>
        <charset val="134"/>
      </rPr>
      <t>道路日常巡检</t>
    </r>
  </si>
  <si>
    <r>
      <rPr>
        <sz val="10"/>
        <rFont val="宋体"/>
        <charset val="134"/>
      </rPr>
      <t>公里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</si>
  <si>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</si>
  <si>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清理边沟、排水沟、截水沟</t>
    </r>
  </si>
  <si>
    <t>m</t>
  </si>
  <si>
    <r>
      <rPr>
        <sz val="10"/>
        <rFont val="Times New Roman"/>
        <charset val="134"/>
      </rPr>
      <t>31.75*2</t>
    </r>
    <r>
      <rPr>
        <sz val="10"/>
        <rFont val="宋体"/>
        <charset val="134"/>
      </rPr>
      <t>边</t>
    </r>
    <r>
      <rPr>
        <sz val="10"/>
        <rFont val="Times New Roman"/>
        <charset val="134"/>
      </rPr>
      <t>+53.55=117.05 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</si>
  <si>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挡土墙维护</t>
    </r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</si>
  <si>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</si>
  <si>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r>
      <rPr>
        <b/>
        <sz val="10"/>
        <rFont val="Times New Roman"/>
        <charset val="134"/>
      </rPr>
      <t>300</t>
    </r>
    <r>
      <rPr>
        <b/>
        <sz val="10"/>
        <rFont val="宋体"/>
        <charset val="134"/>
      </rPr>
      <t>章</t>
    </r>
  </si>
  <si>
    <t>路面</t>
  </si>
  <si>
    <r>
      <rPr>
        <sz val="10"/>
        <rFont val="宋体"/>
        <charset val="134"/>
      </rPr>
      <t>路肩、边坡割草</t>
    </r>
  </si>
  <si>
    <r>
      <rPr>
        <sz val="10"/>
        <rFont val="Times New Roman"/>
        <charset val="134"/>
      </rPr>
      <t>31.75*1000*2*5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=317500</t>
    </r>
    <r>
      <rPr>
        <sz val="10"/>
        <rFont val="宋体"/>
        <charset val="134"/>
      </rPr>
      <t>㎡，不低于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</si>
  <si>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路肩护坡维护</t>
    </r>
  </si>
  <si>
    <r>
      <rPr>
        <b/>
        <sz val="10"/>
        <rFont val="Times New Roman"/>
        <charset val="134"/>
      </rPr>
      <t>400</t>
    </r>
    <r>
      <rPr>
        <b/>
        <sz val="10"/>
        <rFont val="宋体"/>
        <charset val="134"/>
      </rPr>
      <t>章</t>
    </r>
  </si>
  <si>
    <r>
      <rPr>
        <b/>
        <sz val="10"/>
        <rFont val="宋体"/>
        <charset val="134"/>
      </rPr>
      <t>桥涵日常养护</t>
    </r>
  </si>
  <si>
    <t/>
  </si>
  <si>
    <r>
      <rPr>
        <sz val="10"/>
        <rFont val="宋体"/>
        <charset val="134"/>
      </rPr>
      <t>日常巡查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</si>
  <si>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</si>
  <si>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防撞墙清洗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</si>
  <si>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</si>
  <si>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泄水孔清理</t>
    </r>
  </si>
  <si>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</si>
  <si>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主线</t>
    </r>
    <r>
      <rPr>
        <sz val="10"/>
        <rFont val="Times New Roman"/>
        <charset val="134"/>
      </rPr>
      <t>2710+</t>
    </r>
    <r>
      <rPr>
        <sz val="10"/>
        <rFont val="宋体"/>
        <charset val="134"/>
      </rPr>
      <t>辅道</t>
    </r>
    <r>
      <rPr>
        <sz val="10"/>
        <rFont val="Times New Roman"/>
        <charset val="134"/>
      </rPr>
      <t>1392</t>
    </r>
  </si>
  <si>
    <r>
      <rPr>
        <sz val="10"/>
        <rFont val="宋体"/>
        <charset val="134"/>
      </rPr>
      <t>伸缩缝清理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</si>
  <si>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主线</t>
    </r>
    <r>
      <rPr>
        <sz val="10"/>
        <rFont val="Times New Roman"/>
        <charset val="134"/>
      </rPr>
      <t>6204+</t>
    </r>
    <r>
      <rPr>
        <sz val="10"/>
        <rFont val="宋体"/>
        <charset val="134"/>
      </rPr>
      <t>辅道</t>
    </r>
    <r>
      <rPr>
        <sz val="10"/>
        <rFont val="Times New Roman"/>
        <charset val="134"/>
      </rPr>
      <t>3624</t>
    </r>
  </si>
  <si>
    <r>
      <rPr>
        <b/>
        <sz val="10"/>
        <rFont val="Times New Roman"/>
        <charset val="134"/>
      </rPr>
      <t>500</t>
    </r>
    <r>
      <rPr>
        <b/>
        <sz val="10"/>
        <rFont val="宋体"/>
        <charset val="134"/>
      </rPr>
      <t>章</t>
    </r>
  </si>
  <si>
    <r>
      <rPr>
        <b/>
        <sz val="10"/>
        <rFont val="宋体"/>
        <charset val="134"/>
      </rPr>
      <t>隧道、泵站</t>
    </r>
  </si>
  <si>
    <r>
      <rPr>
        <b/>
        <sz val="10"/>
        <rFont val="宋体"/>
        <charset val="134"/>
      </rPr>
      <t>隧道养护保洁</t>
    </r>
  </si>
  <si>
    <t>501-1</t>
  </si>
  <si>
    <r>
      <rPr>
        <sz val="10"/>
        <rFont val="宋体"/>
        <charset val="134"/>
      </rPr>
      <t>隧道日常检查</t>
    </r>
  </si>
  <si>
    <t>501-2</t>
  </si>
  <si>
    <r>
      <rPr>
        <sz val="10"/>
        <rFont val="宋体"/>
        <charset val="134"/>
      </rPr>
      <t>安全保护区检查</t>
    </r>
  </si>
  <si>
    <t>501-3</t>
  </si>
  <si>
    <r>
      <rPr>
        <sz val="10"/>
        <rFont val="宋体"/>
        <charset val="134"/>
      </rPr>
      <t>装饰板（含箱门）</t>
    </r>
  </si>
  <si>
    <t>501-4</t>
  </si>
  <si>
    <r>
      <rPr>
        <sz val="10"/>
        <rFont val="宋体"/>
        <charset val="134"/>
      </rPr>
      <t>防撞墙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</si>
  <si>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季度</t>
    </r>
  </si>
  <si>
    <t>501-5</t>
  </si>
  <si>
    <r>
      <rPr>
        <sz val="10"/>
        <rFont val="宋体"/>
        <charset val="134"/>
      </rPr>
      <t>顶面防火板</t>
    </r>
  </si>
  <si>
    <t>501-6</t>
  </si>
  <si>
    <r>
      <rPr>
        <sz val="10"/>
        <rFont val="宋体"/>
        <charset val="134"/>
      </rPr>
      <t>线槽</t>
    </r>
  </si>
  <si>
    <t>501-7</t>
  </si>
  <si>
    <r>
      <rPr>
        <sz val="10"/>
        <rFont val="宋体"/>
        <charset val="134"/>
      </rPr>
      <t>纵向盖板沟清淤</t>
    </r>
  </si>
  <si>
    <t>501-8</t>
  </si>
  <si>
    <r>
      <rPr>
        <sz val="10"/>
        <rFont val="宋体"/>
        <charset val="134"/>
      </rPr>
      <t>纵向盖板沟冲洗</t>
    </r>
  </si>
  <si>
    <t>501-9</t>
  </si>
  <si>
    <r>
      <rPr>
        <sz val="10"/>
        <rFont val="宋体"/>
        <charset val="134"/>
      </rPr>
      <t>横截沟清扫</t>
    </r>
  </si>
  <si>
    <r>
      <rPr>
        <sz val="10"/>
        <rFont val="宋体"/>
        <charset val="134"/>
      </rPr>
      <t>处</t>
    </r>
  </si>
  <si>
    <t>501-10</t>
  </si>
  <si>
    <r>
      <rPr>
        <sz val="10"/>
        <rFont val="宋体"/>
        <charset val="134"/>
      </rPr>
      <t>横截沟冲洗</t>
    </r>
  </si>
  <si>
    <t>501-11</t>
  </si>
  <si>
    <r>
      <rPr>
        <sz val="10"/>
        <rFont val="宋体"/>
        <charset val="134"/>
      </rPr>
      <t>洞口秀壁板保洁</t>
    </r>
  </si>
  <si>
    <t>501-12</t>
  </si>
  <si>
    <r>
      <rPr>
        <sz val="10"/>
        <rFont val="宋体"/>
        <charset val="134"/>
      </rPr>
      <t>交安设施（交通标识牌）</t>
    </r>
  </si>
  <si>
    <t>501-13</t>
  </si>
  <si>
    <r>
      <rPr>
        <sz val="10"/>
        <rFont val="宋体"/>
        <charset val="134"/>
      </rPr>
      <t>交安设施（轮廓标）</t>
    </r>
  </si>
  <si>
    <r>
      <rPr>
        <b/>
        <sz val="10"/>
        <rFont val="宋体"/>
        <charset val="134"/>
      </rPr>
      <t>泵站日常养护</t>
    </r>
  </si>
  <si>
    <t>502-1</t>
  </si>
  <si>
    <r>
      <rPr>
        <sz val="10"/>
        <rFont val="宋体"/>
        <charset val="134"/>
      </rPr>
      <t>泵站日常运行</t>
    </r>
  </si>
  <si>
    <r>
      <rPr>
        <sz val="10"/>
        <rFont val="宋体"/>
        <charset val="134"/>
      </rPr>
      <t>雨水泵站</t>
    </r>
    <r>
      <rPr>
        <sz val="10"/>
        <rFont val="Times New Roman"/>
        <charset val="134"/>
      </rPr>
      <t>5m³</t>
    </r>
    <r>
      <rPr>
        <sz val="10"/>
        <rFont val="宋体"/>
        <charset val="134"/>
      </rPr>
      <t>以上</t>
    </r>
  </si>
  <si>
    <r>
      <rPr>
        <b/>
        <sz val="10"/>
        <rFont val="Times New Roman"/>
        <charset val="134"/>
      </rPr>
      <t>600</t>
    </r>
    <r>
      <rPr>
        <sz val="10"/>
        <rFont val="宋体"/>
        <charset val="134"/>
      </rPr>
      <t>章</t>
    </r>
  </si>
  <si>
    <r>
      <rPr>
        <b/>
        <sz val="10"/>
        <rFont val="宋体"/>
        <charset val="134"/>
      </rPr>
      <t>沿线设施</t>
    </r>
  </si>
  <si>
    <t>601</t>
  </si>
  <si>
    <r>
      <rPr>
        <sz val="10"/>
        <rFont val="宋体"/>
        <charset val="134"/>
      </rPr>
      <t>防眩板保洁</t>
    </r>
  </si>
  <si>
    <r>
      <rPr>
        <sz val="10"/>
        <rFont val="宋体"/>
        <charset val="134"/>
      </rPr>
      <t>块</t>
    </r>
  </si>
  <si>
    <t>602</t>
  </si>
  <si>
    <r>
      <rPr>
        <sz val="10"/>
        <rFont val="宋体"/>
        <charset val="134"/>
      </rPr>
      <t>路名牌维护</t>
    </r>
  </si>
  <si>
    <t>603</t>
  </si>
  <si>
    <r>
      <rPr>
        <sz val="10"/>
        <rFont val="宋体"/>
        <charset val="134"/>
      </rPr>
      <t>隔离栅清理</t>
    </r>
  </si>
  <si>
    <t>604</t>
  </si>
  <si>
    <r>
      <rPr>
        <sz val="10"/>
        <rFont val="宋体"/>
        <charset val="134"/>
      </rPr>
      <t>波形护栏保洁</t>
    </r>
    <r>
      <rPr>
        <sz val="10"/>
        <rFont val="Times New Roman"/>
        <charset val="134"/>
      </rPr>
      <t xml:space="preserve">            </t>
    </r>
  </si>
  <si>
    <r>
      <rPr>
        <sz val="10"/>
        <rFont val="Times New Roman"/>
        <charset val="134"/>
      </rPr>
      <t>31750*4+56044=183044</t>
    </r>
    <r>
      <rPr>
        <sz val="10"/>
        <rFont val="宋体"/>
        <charset val="134"/>
      </rPr>
      <t>，不低于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</si>
  <si>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t>605</t>
  </si>
  <si>
    <r>
      <rPr>
        <sz val="10"/>
        <rFont val="宋体"/>
        <charset val="134"/>
      </rPr>
      <t>里程牌、百米桩（牌）、警示桩保洁扶正</t>
    </r>
  </si>
  <si>
    <r>
      <rPr>
        <b/>
        <sz val="10"/>
        <rFont val="Times New Roman"/>
        <charset val="134"/>
      </rPr>
      <t>700</t>
    </r>
    <r>
      <rPr>
        <b/>
        <sz val="10"/>
        <rFont val="宋体"/>
        <charset val="134"/>
      </rPr>
      <t>章</t>
    </r>
  </si>
  <si>
    <r>
      <rPr>
        <b/>
        <sz val="10"/>
        <rFont val="宋体"/>
        <charset val="134"/>
      </rPr>
      <t>环境保护设施（声屏障）</t>
    </r>
  </si>
  <si>
    <r>
      <rPr>
        <sz val="10"/>
        <rFont val="宋体"/>
        <charset val="134"/>
      </rPr>
      <t>声屏障清洗</t>
    </r>
  </si>
  <si>
    <r>
      <rPr>
        <sz val="10"/>
        <rFont val="宋体"/>
        <charset val="134"/>
      </rPr>
      <t>不低于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</si>
  <si>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声屏障日常检修</t>
    </r>
  </si>
  <si>
    <r>
      <rPr>
        <b/>
        <sz val="10"/>
        <rFont val="宋体"/>
        <charset val="134"/>
      </rPr>
      <t>一、</t>
    </r>
  </si>
  <si>
    <r>
      <rPr>
        <b/>
        <sz val="10"/>
        <rFont val="宋体"/>
        <charset val="134"/>
      </rPr>
      <t>清单小计</t>
    </r>
  </si>
  <si>
    <r>
      <rPr>
        <b/>
        <sz val="10"/>
        <rFont val="宋体"/>
        <charset val="134"/>
      </rPr>
      <t>二、</t>
    </r>
  </si>
  <si>
    <r>
      <rPr>
        <b/>
        <sz val="10"/>
        <rFont val="宋体"/>
        <charset val="134"/>
      </rPr>
      <t>暂列金额（清单小计</t>
    </r>
    <r>
      <rPr>
        <b/>
        <sz val="10"/>
        <rFont val="Times New Roman"/>
        <charset val="134"/>
      </rPr>
      <t>×8%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</si>
  <si>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三、</t>
    </r>
  </si>
  <si>
    <r>
      <rPr>
        <b/>
        <sz val="10"/>
        <rFont val="宋体"/>
        <charset val="134"/>
      </rPr>
      <t>安全生产费（清单小计</t>
    </r>
    <r>
      <rPr>
        <b/>
        <sz val="10"/>
        <rFont val="Times New Roman"/>
        <charset val="134"/>
      </rPr>
      <t>×2%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</si>
  <si>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合计（清单小计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暂列金额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安全生产费）</t>
    </r>
  </si>
  <si>
    <t>单价类工程量清单</t>
  </si>
  <si>
    <t>子目号</t>
  </si>
  <si>
    <t>子目名称</t>
  </si>
  <si>
    <t>单位</t>
  </si>
  <si>
    <t>数量</t>
  </si>
  <si>
    <t>单价（元）</t>
  </si>
  <si>
    <t>合价（元）</t>
  </si>
  <si>
    <t>备注</t>
  </si>
  <si>
    <r>
      <rPr>
        <b/>
        <sz val="9"/>
        <rFont val="Times New Roman"/>
        <charset val="134"/>
      </rPr>
      <t>200</t>
    </r>
    <r>
      <rPr>
        <b/>
        <sz val="9"/>
        <rFont val="宋体"/>
        <charset val="134"/>
      </rPr>
      <t>章</t>
    </r>
  </si>
  <si>
    <t>202-1</t>
  </si>
  <si>
    <r>
      <rPr>
        <sz val="9"/>
        <rFont val="宋体"/>
        <charset val="134"/>
      </rPr>
      <t>边沟排水沟维修砌筑（</t>
    </r>
    <r>
      <rPr>
        <sz val="9"/>
        <rFont val="Times New Roman"/>
        <charset val="134"/>
      </rPr>
      <t>M10</t>
    </r>
    <r>
      <rPr>
        <sz val="9"/>
        <rFont val="宋体"/>
        <charset val="134"/>
      </rPr>
      <t>）</t>
    </r>
  </si>
  <si>
    <t>202-2</t>
  </si>
  <si>
    <r>
      <rPr>
        <sz val="9"/>
        <rFont val="宋体"/>
        <charset val="134"/>
      </rPr>
      <t>边沟混凝土压顶维修（</t>
    </r>
    <r>
      <rPr>
        <sz val="9"/>
        <rFont val="Times New Roman"/>
        <charset val="134"/>
      </rPr>
      <t>C25</t>
    </r>
    <r>
      <rPr>
        <sz val="9"/>
        <rFont val="宋体"/>
        <charset val="134"/>
      </rPr>
      <t>）</t>
    </r>
  </si>
  <si>
    <t>202-3</t>
  </si>
  <si>
    <t>边沟勾缝</t>
  </si>
  <si>
    <t>202-4</t>
  </si>
  <si>
    <t>六角块植草砖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</si>
  <si>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</si>
  <si>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203-1</t>
  </si>
  <si>
    <r>
      <rPr>
        <sz val="9"/>
        <rFont val="宋体"/>
        <charset val="134"/>
      </rPr>
      <t>挡墙、护坡修理砌筑（</t>
    </r>
    <r>
      <rPr>
        <sz val="9"/>
        <rFont val="Times New Roman"/>
        <charset val="134"/>
      </rPr>
      <t>M7.5</t>
    </r>
    <r>
      <rPr>
        <sz val="9"/>
        <rFont val="宋体"/>
        <charset val="134"/>
      </rPr>
      <t>浆砌片石）</t>
    </r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</si>
  <si>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3</t>
    </r>
  </si>
  <si>
    <t>203-3</t>
  </si>
  <si>
    <t>挡墙、护坡坡面勾缝等维修</t>
  </si>
  <si>
    <t>㎡</t>
  </si>
  <si>
    <r>
      <rPr>
        <sz val="9"/>
        <rFont val="宋体"/>
        <charset val="134"/>
      </rPr>
      <t>路缘石更换（规格：</t>
    </r>
    <r>
      <rPr>
        <sz val="9"/>
        <rFont val="Times New Roman"/>
        <charset val="134"/>
      </rPr>
      <t>0.75*0.42*(</t>
    </r>
    <r>
      <rPr>
        <sz val="9"/>
        <rFont val="宋体"/>
        <charset val="134"/>
      </rPr>
      <t>上</t>
    </r>
    <r>
      <rPr>
        <sz val="9"/>
        <rFont val="Times New Roman"/>
        <charset val="134"/>
      </rPr>
      <t>0.10+</t>
    </r>
    <r>
      <rPr>
        <sz val="9"/>
        <rFont val="宋体"/>
        <charset val="134"/>
      </rPr>
      <t>下</t>
    </r>
    <r>
      <rPr>
        <sz val="9"/>
        <rFont val="Times New Roman"/>
        <charset val="134"/>
      </rPr>
      <t>0.15)</t>
    </r>
  </si>
  <si>
    <t>205-1</t>
  </si>
  <si>
    <r>
      <rPr>
        <sz val="9"/>
        <rFont val="宋体"/>
        <charset val="134"/>
      </rPr>
      <t>窨井盖更换（直径</t>
    </r>
    <r>
      <rPr>
        <sz val="9"/>
        <rFont val="Times New Roman"/>
        <charset val="134"/>
      </rPr>
      <t>800</t>
    </r>
    <r>
      <rPr>
        <sz val="9"/>
        <rFont val="宋体"/>
        <charset val="134"/>
      </rPr>
      <t>）</t>
    </r>
  </si>
  <si>
    <t>套</t>
  </si>
  <si>
    <t>五防井</t>
  </si>
  <si>
    <t>205-2</t>
  </si>
  <si>
    <t>边沟盖板（加强型）</t>
  </si>
  <si>
    <t>块</t>
  </si>
  <si>
    <r>
      <rPr>
        <b/>
        <sz val="9"/>
        <rFont val="Times New Roman"/>
        <charset val="134"/>
      </rPr>
      <t>300</t>
    </r>
    <r>
      <rPr>
        <b/>
        <sz val="9"/>
        <rFont val="宋体"/>
        <charset val="134"/>
      </rPr>
      <t>章</t>
    </r>
  </si>
  <si>
    <t>301-1</t>
  </si>
  <si>
    <r>
      <rPr>
        <sz val="9"/>
        <rFont val="宋体"/>
        <charset val="134"/>
      </rPr>
      <t>沥青路面坑槽（切割修补）</t>
    </r>
    <r>
      <rPr>
        <sz val="9"/>
        <rFont val="Times New Roman"/>
        <charset val="134"/>
      </rPr>
      <t>5cm</t>
    </r>
    <r>
      <rPr>
        <sz val="9"/>
        <rFont val="宋体"/>
        <charset val="134"/>
      </rPr>
      <t>深</t>
    </r>
  </si>
  <si>
    <t>301-2</t>
  </si>
  <si>
    <r>
      <rPr>
        <sz val="9"/>
        <rFont val="宋体"/>
        <charset val="134"/>
      </rPr>
      <t>沥青路面坑槽（切割修补）</t>
    </r>
    <r>
      <rPr>
        <sz val="9"/>
        <rFont val="Times New Roman"/>
        <charset val="134"/>
      </rPr>
      <t>5-12cm</t>
    </r>
    <r>
      <rPr>
        <sz val="9"/>
        <rFont val="宋体"/>
        <charset val="134"/>
      </rPr>
      <t>深</t>
    </r>
  </si>
  <si>
    <t>301-3</t>
  </si>
  <si>
    <r>
      <rPr>
        <sz val="9"/>
        <rFont val="宋体"/>
        <charset val="134"/>
      </rPr>
      <t>沥青路面坑槽（切割修补）</t>
    </r>
    <r>
      <rPr>
        <sz val="9"/>
        <rFont val="Times New Roman"/>
        <charset val="134"/>
      </rPr>
      <t>12cm</t>
    </r>
    <r>
      <rPr>
        <sz val="9"/>
        <rFont val="宋体"/>
        <charset val="134"/>
      </rPr>
      <t>深以上</t>
    </r>
  </si>
  <si>
    <t>301-4</t>
  </si>
  <si>
    <t>裂缝贴</t>
  </si>
  <si>
    <t>沥青路面裂缝机械扩缝填缝料修补</t>
  </si>
  <si>
    <t>新型材料</t>
  </si>
  <si>
    <t>303-1</t>
  </si>
  <si>
    <t>路面集中铣刨</t>
  </si>
  <si>
    <t>303-2</t>
  </si>
  <si>
    <r>
      <rPr>
        <sz val="9"/>
        <rFont val="Times New Roman"/>
        <charset val="134"/>
      </rPr>
      <t>SUP20</t>
    </r>
    <r>
      <rPr>
        <sz val="9"/>
        <rFont val="宋体"/>
        <charset val="134"/>
      </rPr>
      <t>改性沥青砼（</t>
    </r>
    <r>
      <rPr>
        <sz val="9"/>
        <rFont val="Times New Roman"/>
        <charset val="134"/>
      </rPr>
      <t>6cm)</t>
    </r>
  </si>
  <si>
    <t>303-3</t>
  </si>
  <si>
    <r>
      <rPr>
        <sz val="9"/>
        <rFont val="Times New Roman"/>
        <charset val="134"/>
      </rPr>
      <t>SMA13</t>
    </r>
    <r>
      <rPr>
        <sz val="9"/>
        <rFont val="宋体"/>
        <charset val="134"/>
      </rPr>
      <t>玄改沥青砼（</t>
    </r>
    <r>
      <rPr>
        <sz val="9"/>
        <rFont val="Times New Roman"/>
        <charset val="134"/>
      </rPr>
      <t>4cm)</t>
    </r>
  </si>
  <si>
    <t>303-4</t>
  </si>
  <si>
    <t>粘层油</t>
  </si>
  <si>
    <t>303-5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</si>
  <si>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基层修补（快干混凝土）</t>
    </r>
  </si>
  <si>
    <r>
      <rPr>
        <b/>
        <sz val="9"/>
        <rFont val="Times New Roman"/>
        <charset val="134"/>
      </rPr>
      <t>400</t>
    </r>
    <r>
      <rPr>
        <b/>
        <sz val="9"/>
        <rFont val="宋体"/>
        <charset val="134"/>
      </rPr>
      <t>章</t>
    </r>
  </si>
  <si>
    <t>桥涵</t>
  </si>
  <si>
    <t>401-1</t>
  </si>
  <si>
    <t>涵管疏通</t>
  </si>
  <si>
    <t>台班</t>
  </si>
  <si>
    <t>401-2</t>
  </si>
  <si>
    <t>落水管维修</t>
  </si>
  <si>
    <t>桥栏杆维修</t>
  </si>
  <si>
    <t>延米</t>
  </si>
  <si>
    <t>扶手维修</t>
  </si>
  <si>
    <t>403-1</t>
  </si>
  <si>
    <t>扶手（复合材质）维修</t>
  </si>
  <si>
    <t>403-2</t>
  </si>
  <si>
    <t>扶手（钢材质）维修</t>
  </si>
  <si>
    <t>404</t>
  </si>
  <si>
    <t>桥梁防污防腐涂层</t>
  </si>
  <si>
    <t>404-1</t>
  </si>
  <si>
    <t>防撞墙及扶手防污防腐涂层</t>
  </si>
  <si>
    <t>打磨、腻子、防污防腐涂层</t>
  </si>
  <si>
    <t>404-2</t>
  </si>
  <si>
    <t>防撞墙及扶手普通防水涂层</t>
  </si>
  <si>
    <t>打磨、腻子刷漆</t>
  </si>
  <si>
    <t>404-3</t>
  </si>
  <si>
    <t>桥梁墩台警示涂层</t>
  </si>
  <si>
    <t>405</t>
  </si>
  <si>
    <t>桥梁伸缩装置维修</t>
  </si>
  <si>
    <t>405-1</t>
  </si>
  <si>
    <t>桥梁伸缩缝维修</t>
  </si>
  <si>
    <t>405-2</t>
  </si>
  <si>
    <t>快干混凝土</t>
  </si>
  <si>
    <t>凿除混凝土、填充特快硬水泥混凝土</t>
  </si>
  <si>
    <t>405-3</t>
  </si>
  <si>
    <t>橡胶止水带更换</t>
  </si>
  <si>
    <t>405-4</t>
  </si>
  <si>
    <t>伸缩装置型钢更换</t>
  </si>
  <si>
    <t>405-4-a</t>
  </si>
  <si>
    <t>D80</t>
  </si>
  <si>
    <t>切缝、凿除混凝土、更换伸缩缝、填充特快硬水泥混凝土</t>
  </si>
  <si>
    <t>405-4-b</t>
  </si>
  <si>
    <t>梳齿板</t>
  </si>
  <si>
    <t>405-4-c</t>
  </si>
  <si>
    <t>盆式支座除锈</t>
  </si>
  <si>
    <t>个</t>
  </si>
  <si>
    <t>桥梁雨水篦子</t>
  </si>
  <si>
    <t>407</t>
  </si>
  <si>
    <t>锥坡六角块维修</t>
  </si>
  <si>
    <r>
      <rPr>
        <sz val="9"/>
        <rFont val="宋体"/>
        <charset val="134"/>
      </rPr>
      <t>厚</t>
    </r>
    <r>
      <rPr>
        <sz val="9"/>
        <rFont val="Times New Roman"/>
        <charset val="134"/>
      </rPr>
      <t>6cm</t>
    </r>
    <r>
      <rPr>
        <sz val="9"/>
        <rFont val="宋体"/>
        <charset val="134"/>
      </rPr>
      <t>实心六角块（含基础）</t>
    </r>
  </si>
  <si>
    <t>408</t>
  </si>
  <si>
    <t>混凝土修补</t>
  </si>
  <si>
    <t>408-1</t>
  </si>
  <si>
    <t>混凝土裂缝修补</t>
  </si>
  <si>
    <t>408-1-a</t>
  </si>
  <si>
    <t>表面封闭</t>
  </si>
  <si>
    <t>408-1-b</t>
  </si>
  <si>
    <t>压力灌胶</t>
  </si>
  <si>
    <t>408-1-c</t>
  </si>
  <si>
    <t>碳纤维布裂缝处理</t>
  </si>
  <si>
    <t>408-2</t>
  </si>
  <si>
    <t>混凝土破损维修</t>
  </si>
  <si>
    <t>408-2-a</t>
  </si>
  <si>
    <t>环氧砂浆</t>
  </si>
  <si>
    <t>408-2-b</t>
  </si>
  <si>
    <r>
      <rPr>
        <sz val="9"/>
        <rFont val="Times New Roman"/>
        <charset val="134"/>
      </rPr>
      <t>C30</t>
    </r>
    <r>
      <rPr>
        <sz val="9"/>
        <rFont val="宋体"/>
        <charset val="134"/>
      </rPr>
      <t>混凝土</t>
    </r>
  </si>
  <si>
    <t>408-2-c</t>
  </si>
  <si>
    <t>环氧混凝土</t>
  </si>
  <si>
    <t>408-2-d</t>
  </si>
  <si>
    <t>环氧树脂</t>
  </si>
  <si>
    <r>
      <rPr>
        <b/>
        <sz val="9"/>
        <rFont val="Times New Roman"/>
        <charset val="134"/>
      </rPr>
      <t>500</t>
    </r>
    <r>
      <rPr>
        <b/>
        <sz val="9"/>
        <rFont val="宋体"/>
        <charset val="134"/>
      </rPr>
      <t>章</t>
    </r>
  </si>
  <si>
    <t>隧道、泵站</t>
  </si>
  <si>
    <t>隧道</t>
  </si>
  <si>
    <r>
      <rPr>
        <sz val="9"/>
        <rFont val="宋体"/>
        <charset val="134"/>
      </rPr>
      <t>沥青路面铣刨（</t>
    </r>
    <r>
      <rPr>
        <sz val="9"/>
        <rFont val="Times New Roman"/>
        <charset val="134"/>
      </rPr>
      <t>10cm</t>
    </r>
    <r>
      <rPr>
        <sz val="9"/>
        <rFont val="宋体"/>
        <charset val="134"/>
      </rPr>
      <t>）</t>
    </r>
  </si>
  <si>
    <t>m³</t>
  </si>
  <si>
    <r>
      <rPr>
        <sz val="9"/>
        <rFont val="宋体"/>
        <charset val="134"/>
      </rPr>
      <t>沥青路面修复（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厘米</t>
    </r>
    <r>
      <rPr>
        <sz val="9"/>
        <rFont val="Times New Roman"/>
        <charset val="134"/>
      </rPr>
      <t>SMA13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</si>
  <si>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沥青路面修复（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厘米</t>
    </r>
    <r>
      <rPr>
        <sz val="9"/>
        <rFont val="Times New Roman"/>
        <charset val="134"/>
      </rPr>
      <t>SUP20</t>
    </r>
    <r>
      <rPr>
        <sz val="9"/>
        <rFont val="宋体"/>
        <charset val="134"/>
      </rPr>
      <t>）</t>
    </r>
  </si>
  <si>
    <t>沥青路面裂缝修补</t>
  </si>
  <si>
    <t>结构缝堵漏</t>
  </si>
  <si>
    <t>安装泄水槽</t>
  </si>
  <si>
    <t>安装落水管</t>
  </si>
  <si>
    <r>
      <rPr>
        <sz val="9"/>
        <rFont val="宋体"/>
        <charset val="134"/>
      </rPr>
      <t>横截沟维修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含基础）</t>
    </r>
  </si>
  <si>
    <t>纵向边沟基础维修</t>
  </si>
  <si>
    <t>纵向边沟盖板更换</t>
  </si>
  <si>
    <t>防撞桶更换</t>
  </si>
  <si>
    <r>
      <rPr>
        <sz val="9"/>
        <rFont val="宋体"/>
        <charset val="134"/>
      </rPr>
      <t>灭火器维护（</t>
    </r>
    <r>
      <rPr>
        <sz val="9"/>
        <rFont val="Times New Roman"/>
        <charset val="134"/>
      </rPr>
      <t>8KG</t>
    </r>
    <r>
      <rPr>
        <sz val="9"/>
        <rFont val="宋体"/>
        <charset val="134"/>
      </rPr>
      <t>）</t>
    </r>
  </si>
  <si>
    <t>501-14</t>
  </si>
  <si>
    <t>防撞墙修复</t>
  </si>
  <si>
    <t>501-15</t>
  </si>
  <si>
    <t>防撞墙警示漆</t>
  </si>
  <si>
    <t>打磨、腻子、漆面两道</t>
  </si>
  <si>
    <t>501-16</t>
  </si>
  <si>
    <t>顶面防火板涂料</t>
  </si>
  <si>
    <t>501-17</t>
  </si>
  <si>
    <t>花岗岩装饰板更换</t>
  </si>
  <si>
    <t>泵站</t>
  </si>
  <si>
    <t>泵站设施维护</t>
  </si>
  <si>
    <t>502-1-1</t>
  </si>
  <si>
    <r>
      <rPr>
        <sz val="9"/>
        <rFont val="宋体"/>
        <charset val="134"/>
      </rPr>
      <t>水泵解体维护</t>
    </r>
    <r>
      <rPr>
        <sz val="9"/>
        <rFont val="Times New Roman"/>
        <charset val="134"/>
      </rPr>
      <t>(250kw</t>
    </r>
    <r>
      <rPr>
        <sz val="9"/>
        <rFont val="宋体"/>
        <charset val="134"/>
      </rPr>
      <t>潜水轴流泵）</t>
    </r>
  </si>
  <si>
    <t>台</t>
  </si>
  <si>
    <r>
      <rPr>
        <sz val="9"/>
        <rFont val="宋体"/>
        <charset val="134"/>
      </rPr>
      <t>额定流量</t>
    </r>
    <r>
      <rPr>
        <sz val="9"/>
        <rFont val="Times New Roman"/>
        <charset val="134"/>
      </rPr>
      <t>1m³/s</t>
    </r>
  </si>
  <si>
    <t>502-1-2</t>
  </si>
  <si>
    <t>井筒管路等保养</t>
  </si>
  <si>
    <t>项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</si>
  <si>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月</t>
    </r>
  </si>
  <si>
    <t>502-1-3</t>
  </si>
  <si>
    <t>水池清理（全部水池）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</si>
  <si>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季度</t>
    </r>
  </si>
  <si>
    <t>502-1-4</t>
  </si>
  <si>
    <t>垃圾清运</t>
  </si>
  <si>
    <t>502-1-5</t>
  </si>
  <si>
    <t>泵站场地维护</t>
  </si>
  <si>
    <t>502-1-6</t>
  </si>
  <si>
    <t>泵房防霉涂料</t>
  </si>
  <si>
    <t>含修补</t>
  </si>
  <si>
    <t>502-1-7</t>
  </si>
  <si>
    <t>汛期电力保障</t>
  </si>
  <si>
    <t>据实发生</t>
  </si>
  <si>
    <t>502-1-8</t>
  </si>
  <si>
    <t>自动化控制改造</t>
  </si>
  <si>
    <r>
      <rPr>
        <sz val="9"/>
        <rFont val="宋体"/>
        <charset val="134"/>
      </rPr>
      <t>据实发生，改造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台</t>
    </r>
  </si>
  <si>
    <t>502-2</t>
  </si>
  <si>
    <t>泵站配电房维护</t>
  </si>
  <si>
    <t>502-2-1</t>
  </si>
  <si>
    <t>高压设施日常维护</t>
  </si>
  <si>
    <t>502-2-2</t>
  </si>
  <si>
    <t>低压及应急电源日常维护</t>
  </si>
  <si>
    <t>502-2-3</t>
  </si>
  <si>
    <t>预防性试验</t>
  </si>
  <si>
    <r>
      <rPr>
        <b/>
        <sz val="9"/>
        <rFont val="Times New Roman"/>
        <charset val="134"/>
      </rPr>
      <t>600</t>
    </r>
    <r>
      <rPr>
        <b/>
        <sz val="9"/>
        <rFont val="宋体"/>
        <charset val="134"/>
      </rPr>
      <t>章</t>
    </r>
  </si>
  <si>
    <t>沿线安全设施</t>
  </si>
  <si>
    <t>600-1</t>
  </si>
  <si>
    <t>公里牌更换</t>
  </si>
  <si>
    <t>600-2</t>
  </si>
  <si>
    <t>百米桩更换</t>
  </si>
  <si>
    <t>根</t>
  </si>
  <si>
    <t>600-3</t>
  </si>
  <si>
    <t>百米标更换</t>
  </si>
  <si>
    <t>600-4</t>
  </si>
  <si>
    <t>警示桩更换</t>
  </si>
  <si>
    <t>600-5</t>
  </si>
  <si>
    <t>警示桩油漆</t>
  </si>
  <si>
    <t>600-6</t>
  </si>
  <si>
    <t>警示膜（钻石级）</t>
  </si>
  <si>
    <t>600-7</t>
  </si>
  <si>
    <t>轮廓标</t>
  </si>
  <si>
    <t>600-8</t>
  </si>
  <si>
    <t>三波护栏维修</t>
  </si>
  <si>
    <t>辅道匝道</t>
  </si>
  <si>
    <t>600-9</t>
  </si>
  <si>
    <t>热熔标线</t>
  </si>
  <si>
    <t>600-10</t>
  </si>
  <si>
    <t>防眩板更换（含支架）</t>
  </si>
  <si>
    <t>600-11</t>
  </si>
  <si>
    <t>隔离栅</t>
  </si>
  <si>
    <t>600-12</t>
  </si>
  <si>
    <t>防撞警示桶</t>
  </si>
  <si>
    <t>600-13</t>
  </si>
  <si>
    <t>吸能式防撞垫</t>
  </si>
  <si>
    <t>600-14</t>
  </si>
  <si>
    <t>防落网</t>
  </si>
  <si>
    <t>片</t>
  </si>
  <si>
    <t>600-15</t>
  </si>
  <si>
    <t>中分带硬质隔离栅</t>
  </si>
  <si>
    <r>
      <rPr>
        <b/>
        <sz val="9"/>
        <rFont val="Times New Roman"/>
        <charset val="134"/>
      </rPr>
      <t>700</t>
    </r>
    <r>
      <rPr>
        <b/>
        <sz val="9"/>
        <rFont val="宋体"/>
        <charset val="134"/>
      </rPr>
      <t>章</t>
    </r>
  </si>
  <si>
    <t>环境保护设施</t>
  </si>
  <si>
    <t>声屏障维修</t>
  </si>
  <si>
    <t>700-1</t>
  </si>
  <si>
    <t>屏体维修</t>
  </si>
  <si>
    <t>一、</t>
  </si>
  <si>
    <t>清单小计</t>
  </si>
  <si>
    <t>二、</t>
  </si>
  <si>
    <t>三、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</si>
</sst>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</numFmts>
  <fonts count="53">
    <font>
      <sz val="11"/>
      <color theme="1"/>
      <name val="等线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Times New Roman"/>
      <charset val="134"/>
    </font>
    <font>
      <b/>
      <u/>
      <sz val="9"/>
      <name val="Times New Roman"/>
      <charset val="134"/>
    </font>
    <font>
      <b/>
      <u/>
      <sz val="10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32"/>
      <name val="黑体"/>
      <charset val="134"/>
    </font>
    <font>
      <b/>
      <sz val="56"/>
      <name val="Times New Roman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vertAlign val="superscript"/>
      <sz val="9"/>
      <name val="Times New Roman"/>
      <charset val="134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0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4" borderId="10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/>
    <xf numFmtId="0" fontId="49" fillId="0" borderId="0">
      <alignment vertical="center"/>
    </xf>
    <xf numFmtId="0" fontId="50" fillId="0" borderId="0"/>
    <xf numFmtId="0" fontId="48" fillId="0" borderId="0"/>
    <xf numFmtId="0" fontId="50" fillId="0" borderId="0">
      <alignment vertical="center"/>
    </xf>
    <xf numFmtId="0" fontId="50" fillId="0" borderId="0"/>
    <xf numFmtId="0" fontId="50" fillId="0" borderId="0"/>
  </cellStyleXfs>
  <cellXfs count="138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176" fontId="4" fillId="0" borderId="0" xfId="53" applyNumberFormat="1" applyFont="1" applyFill="1" applyBorder="1" applyAlignment="1" applyProtection="1">
      <alignment horizontal="center" vertical="center" wrapText="1"/>
    </xf>
    <xf numFmtId="176" fontId="5" fillId="0" borderId="1" xfId="53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 shrinkToFi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Protection="1">
      <alignment vertical="center"/>
    </xf>
    <xf numFmtId="0" fontId="9" fillId="0" borderId="2" xfId="52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 wrapText="1"/>
    </xf>
    <xf numFmtId="0" fontId="10" fillId="0" borderId="2" xfId="52" applyFont="1" applyFill="1" applyBorder="1" applyAlignment="1" applyProtection="1">
      <alignment horizontal="center" vertical="center" wrapText="1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left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176" fontId="9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4" fillId="0" borderId="2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left" vertical="center" wrapText="1"/>
    </xf>
    <xf numFmtId="177" fontId="9" fillId="0" borderId="2" xfId="49" applyNumberFormat="1" applyFont="1" applyFill="1" applyBorder="1" applyAlignment="1" applyProtection="1">
      <alignment horizontal="center" vertical="center" wrapText="1"/>
    </xf>
    <xf numFmtId="176" fontId="9" fillId="0" borderId="2" xfId="49" applyNumberFormat="1" applyFont="1" applyFill="1" applyBorder="1" applyAlignment="1" applyProtection="1">
      <alignment horizontal="center" vertical="center" wrapText="1"/>
    </xf>
    <xf numFmtId="176" fontId="10" fillId="0" borderId="2" xfId="49" applyNumberFormat="1" applyFont="1" applyFill="1" applyBorder="1" applyAlignment="1" applyProtection="1">
      <alignment horizontal="center" vertical="center" wrapText="1"/>
    </xf>
    <xf numFmtId="176" fontId="9" fillId="0" borderId="2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 wrapText="1" shrinkToFit="1"/>
    </xf>
    <xf numFmtId="177" fontId="8" fillId="0" borderId="5" xfId="0" applyNumberFormat="1" applyFont="1" applyFill="1" applyBorder="1" applyAlignment="1" applyProtection="1">
      <alignment horizontal="center" vertical="center" wrapText="1" shrinkToFit="1"/>
    </xf>
    <xf numFmtId="177" fontId="8" fillId="0" borderId="4" xfId="0" applyNumberFormat="1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left" vertical="center" wrapText="1"/>
    </xf>
    <xf numFmtId="177" fontId="8" fillId="0" borderId="3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177" fontId="13" fillId="0" borderId="3" xfId="0" applyNumberFormat="1" applyFont="1" applyFill="1" applyBorder="1" applyAlignment="1" applyProtection="1">
      <alignment horizontal="center" vertical="center" wrapText="1" shrinkToFit="1"/>
    </xf>
    <xf numFmtId="177" fontId="13" fillId="0" borderId="5" xfId="0" applyNumberFormat="1" applyFont="1" applyFill="1" applyBorder="1" applyAlignment="1" applyProtection="1">
      <alignment horizontal="center" vertical="center" wrapText="1" shrinkToFit="1"/>
    </xf>
    <xf numFmtId="177" fontId="13" fillId="0" borderId="4" xfId="0" applyNumberFormat="1" applyFont="1" applyFill="1" applyBorder="1" applyAlignment="1" applyProtection="1">
      <alignment horizontal="center" vertical="center" wrapText="1" shrinkToFi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2" xfId="0" applyNumberFormat="1" applyFont="1" applyFill="1" applyBorder="1" applyAlignment="1" applyProtection="1">
      <alignment horizontal="center" vertical="center" wrapText="1" shrinkToFit="1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left" vertical="center" wrapText="1"/>
    </xf>
    <xf numFmtId="179" fontId="5" fillId="0" borderId="2" xfId="0" applyNumberFormat="1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Protection="1">
      <alignment vertical="center"/>
    </xf>
    <xf numFmtId="0" fontId="12" fillId="0" borderId="2" xfId="0" applyFont="1" applyFill="1" applyBorder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52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left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left" vertical="center" wrapText="1"/>
    </xf>
    <xf numFmtId="177" fontId="5" fillId="0" borderId="2" xfId="49" applyNumberFormat="1" applyFont="1" applyFill="1" applyBorder="1" applyAlignment="1" applyProtection="1">
      <alignment horizontal="center" vertical="center" wrapText="1"/>
    </xf>
    <xf numFmtId="176" fontId="12" fillId="0" borderId="2" xfId="49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55" applyFont="1" applyFill="1" applyBorder="1" applyAlignment="1" applyProtection="1">
      <alignment horizontal="left" vertical="center" wrapText="1"/>
    </xf>
    <xf numFmtId="177" fontId="5" fillId="0" borderId="6" xfId="0" applyNumberFormat="1" applyFont="1" applyFill="1" applyBorder="1" applyAlignment="1" applyProtection="1"/>
    <xf numFmtId="176" fontId="5" fillId="0" borderId="6" xfId="0" applyNumberFormat="1" applyFont="1" applyFill="1" applyBorder="1" applyAlignment="1" applyProtection="1">
      <protection locked="0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51" applyFont="1" applyAlignment="1">
      <alignment vertical="center"/>
    </xf>
    <xf numFmtId="0" fontId="4" fillId="0" borderId="0" xfId="51" applyFont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57" fontId="28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8 2" xfId="50"/>
    <cellStyle name="常规 4" xfId="51"/>
    <cellStyle name="常规 6" xfId="52"/>
    <cellStyle name="常规 8" xfId="53"/>
    <cellStyle name="常规_江宁-宁高线" xfId="54"/>
    <cellStyle name="常规_江宁-宁句线" xfId="55"/>
  </cellStyles>
  <dxfs count="1">
    <dxf>
      <font>
        <color indexed="9"/>
      </font>
    </dxf>
  </dxfs>
  <tableStyles count="0" defaultTableStyle="TableStyleMedium2" defaultPivotStyle="PivotStyleLight16"/>
  <colors>
    <mruColors>
      <color rgb="00FF0000"/>
      <color rgb="00FF99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2"/>
  <sheetViews>
    <sheetView view="pageBreakPreview" zoomScale="70" zoomScaleNormal="100" workbookViewId="0">
      <selection activeCell="A7" sqref="A7"/>
    </sheetView>
  </sheetViews>
  <sheetFormatPr defaultColWidth="9" defaultRowHeight="15.75" outlineLevelCol="2"/>
  <cols>
    <col min="1" max="1" width="91.5" style="126" customWidth="1"/>
    <col min="2" max="16384" width="9" style="126"/>
  </cols>
  <sheetData>
    <row r="1" ht="20.1" customHeight="1"/>
    <row r="2" ht="63" customHeight="1" spans="1:1">
      <c r="A2" s="129" t="s">
        <v>0</v>
      </c>
    </row>
    <row r="3" ht="38.25" customHeight="1" spans="1:1">
      <c r="A3" s="130"/>
    </row>
    <row r="4" s="126" customFormat="1" ht="62.1" customHeight="1" spans="1:1">
      <c r="A4" s="131"/>
    </row>
    <row r="5" s="126" customFormat="1" ht="90" customHeight="1" spans="1:1">
      <c r="A5" s="132" t="s">
        <v>1</v>
      </c>
    </row>
    <row r="6" s="126" customFormat="1" ht="90" customHeight="1" spans="1:1">
      <c r="A6" s="132" t="s">
        <v>2</v>
      </c>
    </row>
    <row r="7" s="126" customFormat="1" ht="90" customHeight="1" spans="1:1">
      <c r="A7" s="132" t="s">
        <v>3</v>
      </c>
    </row>
    <row r="8" s="126" customFormat="1" ht="90" customHeight="1" spans="1:1">
      <c r="A8" s="132" t="s">
        <v>4</v>
      </c>
    </row>
    <row r="9" s="126" customFormat="1" ht="164" customHeight="1" spans="1:1">
      <c r="A9" s="133"/>
    </row>
    <row r="10" ht="34" customHeight="1" spans="1:1">
      <c r="A10" s="134" t="s">
        <v>5</v>
      </c>
    </row>
    <row r="11" ht="34" customHeight="1" spans="1:1">
      <c r="A11" s="134" t="s">
        <v>6</v>
      </c>
    </row>
    <row r="12" ht="32" customHeight="1" spans="1:1">
      <c r="A12" s="135" t="s">
        <v>7</v>
      </c>
    </row>
    <row r="13" ht="30" customHeight="1" spans="1:1">
      <c r="A13" s="136"/>
    </row>
    <row r="14" ht="30" customHeight="1"/>
    <row r="16" ht="102.75" customHeight="1"/>
    <row r="17" s="127" customFormat="1" ht="49.5" customHeight="1"/>
    <row r="18" ht="49.5" customHeight="1"/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s="127" customFormat="1" ht="49.5" customHeight="1"/>
    <row r="27" s="127" customFormat="1" ht="49.5" customHeight="1"/>
    <row r="28" s="127" customFormat="1" ht="49.5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  <row r="71" ht="39" customHeight="1"/>
    <row r="72" ht="39" customHeight="1"/>
    <row r="73" ht="39" customHeight="1"/>
    <row r="74" ht="39" customHeight="1"/>
    <row r="75" s="128" customFormat="1" ht="39" customHeight="1"/>
    <row r="76" s="128" customFormat="1" ht="39" customHeight="1"/>
    <row r="77" s="128" customFormat="1" ht="39" customHeight="1"/>
    <row r="78" s="128" customFormat="1" ht="39" customHeight="1"/>
    <row r="79" s="128" customFormat="1" ht="39" customHeight="1"/>
    <row r="80" s="128" customFormat="1" ht="39" customHeight="1"/>
    <row r="81" s="128" customFormat="1" ht="39" customHeight="1"/>
    <row r="82" s="128" customFormat="1" ht="39" customHeight="1"/>
    <row r="83" s="128" customFormat="1" ht="39" customHeight="1"/>
    <row r="84" s="128" customFormat="1" ht="39" customHeight="1"/>
    <row r="85" s="128" customFormat="1" ht="39" customHeight="1"/>
    <row r="86" s="128" customFormat="1" ht="39" customHeight="1"/>
    <row r="87" s="128" customFormat="1" ht="39" customHeight="1"/>
    <row r="88" s="128" customFormat="1" ht="39" customHeight="1"/>
    <row r="89" s="128" customFormat="1" ht="39" customHeight="1"/>
    <row r="90" s="128" customFormat="1" ht="39" customHeight="1"/>
    <row r="91" s="128" customFormat="1" ht="57" customHeight="1"/>
    <row r="92" s="128" customFormat="1" ht="39" customHeight="1"/>
    <row r="93" s="128" customFormat="1" ht="39" customHeight="1"/>
    <row r="94" s="128" customFormat="1" ht="39" customHeight="1"/>
    <row r="95" s="128" customFormat="1" ht="39" customHeight="1"/>
    <row r="96" s="128" customFormat="1" ht="39" customHeight="1"/>
    <row r="97" s="128" customFormat="1" ht="39" customHeight="1"/>
    <row r="98" s="128" customFormat="1" ht="39" customHeight="1"/>
    <row r="99" s="128" customFormat="1" ht="39" customHeight="1"/>
    <row r="100" s="128" customFormat="1" ht="39" customHeight="1"/>
    <row r="101" s="128" customFormat="1" ht="39" customHeight="1"/>
    <row r="102" s="128" customFormat="1" ht="39" customHeight="1"/>
    <row r="103" s="128" customFormat="1" ht="39" customHeight="1"/>
    <row r="104" s="128" customFormat="1" ht="39" customHeight="1"/>
    <row r="105" s="128" customFormat="1" ht="39" customHeight="1"/>
    <row r="106" s="128" customFormat="1" ht="39" customHeight="1"/>
    <row r="107" s="128" customFormat="1" ht="39" customHeight="1"/>
    <row r="108" ht="39" customHeight="1"/>
    <row r="109" ht="39" customHeight="1"/>
    <row r="110" ht="39" customHeight="1"/>
    <row r="111" ht="39" customHeight="1"/>
    <row r="112" ht="39" customHeight="1"/>
    <row r="113" ht="39" customHeight="1"/>
    <row r="114" ht="39" customHeight="1"/>
    <row r="115" ht="39" customHeight="1"/>
    <row r="116" ht="39" customHeight="1"/>
    <row r="117" ht="39" customHeight="1"/>
    <row r="118" ht="39" customHeight="1"/>
    <row r="119" ht="39" customHeight="1"/>
    <row r="120" ht="39" customHeight="1"/>
    <row r="121" ht="39" customHeight="1"/>
    <row r="122" ht="39" customHeight="1"/>
    <row r="123" ht="39" customHeight="1"/>
    <row r="124" ht="39" customHeight="1"/>
    <row r="125" ht="39" customHeight="1"/>
    <row r="126" ht="39" customHeight="1"/>
    <row r="127" ht="39" customHeight="1"/>
    <row r="128" ht="39" customHeight="1"/>
    <row r="129" ht="39" customHeight="1"/>
    <row r="130" ht="39" customHeight="1"/>
    <row r="131" ht="39" customHeight="1"/>
    <row r="132" ht="39" customHeight="1"/>
    <row r="133" ht="39" customHeight="1"/>
    <row r="134" ht="39" customHeight="1"/>
    <row r="135" ht="39" customHeight="1"/>
    <row r="136" ht="39" customHeight="1"/>
    <row r="137" ht="39" customHeight="1"/>
    <row r="138" ht="39" customHeight="1"/>
    <row r="139" ht="39" customHeight="1"/>
    <row r="140" ht="39" customHeight="1"/>
    <row r="141" ht="39" customHeight="1"/>
    <row r="142" ht="39" customHeight="1"/>
    <row r="143" ht="39" customHeight="1"/>
    <row r="144" ht="39" customHeight="1"/>
    <row r="145" ht="39" customHeight="1"/>
    <row r="146" ht="39" customHeight="1"/>
    <row r="147" ht="39" customHeight="1"/>
    <row r="148" ht="39" customHeight="1"/>
    <row r="149" ht="39" customHeight="1"/>
    <row r="150" ht="39" customHeight="1"/>
    <row r="151" ht="39" customHeight="1"/>
    <row r="152" ht="39" customHeight="1"/>
    <row r="153" ht="39" customHeight="1"/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  <row r="166" ht="39" customHeight="1"/>
    <row r="167" ht="39" customHeight="1"/>
    <row r="168" ht="39" customHeight="1"/>
    <row r="169" ht="39" customHeight="1"/>
    <row r="170" ht="39" customHeight="1"/>
    <row r="171" ht="39" customHeight="1"/>
    <row r="172" ht="39" customHeight="1"/>
    <row r="173" ht="39" customHeight="1"/>
    <row r="174" ht="39" customHeight="1"/>
    <row r="175" ht="58.5" customHeight="1"/>
    <row r="176" ht="39" customHeight="1"/>
    <row r="177" ht="39" customHeight="1"/>
    <row r="178" ht="39" customHeight="1"/>
    <row r="179" ht="39" customHeight="1"/>
    <row r="180" ht="39" customHeight="1"/>
    <row r="181" ht="39" customHeight="1"/>
    <row r="182" ht="39" customHeight="1"/>
    <row r="183" ht="39" customHeight="1"/>
    <row r="184" ht="39" customHeight="1"/>
    <row r="185" ht="39" customHeight="1"/>
    <row r="186" ht="39" customHeight="1"/>
    <row r="187" ht="39" customHeight="1"/>
    <row r="188" ht="39" customHeight="1"/>
    <row r="189" ht="39" customHeight="1"/>
    <row r="190" ht="39" customHeight="1"/>
    <row r="191" ht="39" customHeight="1"/>
    <row r="192" ht="39" customHeight="1"/>
    <row r="193" ht="39" customHeight="1"/>
    <row r="194" ht="39" customHeight="1"/>
    <row r="195" ht="39" customHeight="1"/>
    <row r="196" ht="39" customHeight="1"/>
    <row r="197" ht="39" customHeight="1"/>
    <row r="198" ht="39" customHeight="1"/>
    <row r="199" ht="39" customHeight="1"/>
    <row r="200" ht="58.5" customHeight="1"/>
    <row r="201" ht="63" customHeight="1"/>
    <row r="202" ht="39" customHeight="1"/>
    <row r="203" ht="39" customHeight="1"/>
    <row r="204" ht="39" customHeight="1"/>
    <row r="205" ht="39" customHeight="1"/>
    <row r="206" ht="39" customHeight="1"/>
    <row r="207" ht="39" customHeight="1"/>
    <row r="208" ht="39" customHeight="1"/>
    <row r="209" ht="39" customHeight="1"/>
    <row r="210" ht="39" customHeight="1"/>
    <row r="211" ht="66" customHeight="1"/>
    <row r="212" ht="60" customHeight="1"/>
    <row r="213" ht="58.5" customHeight="1"/>
    <row r="214" ht="58.5" customHeight="1"/>
    <row r="215" ht="70.5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  <row r="223" ht="39" customHeight="1"/>
    <row r="224" ht="39" customHeight="1"/>
    <row r="225" ht="39" customHeight="1"/>
    <row r="226" ht="39" customHeight="1"/>
    <row r="227" ht="39" customHeight="1"/>
    <row r="228" ht="39" customHeight="1"/>
    <row r="229" ht="39" customHeight="1"/>
    <row r="230" ht="39" customHeight="1"/>
    <row r="231" ht="39" customHeight="1"/>
    <row r="232" ht="39" customHeight="1"/>
    <row r="233" ht="39" customHeight="1"/>
    <row r="234" ht="39" customHeight="1"/>
    <row r="235" ht="39" customHeight="1"/>
    <row r="236" ht="39" customHeight="1"/>
    <row r="237" ht="39" customHeight="1"/>
    <row r="238" ht="39" customHeight="1"/>
    <row r="239" ht="39" customHeight="1"/>
    <row r="240" ht="39" customHeight="1"/>
    <row r="241" ht="39" customHeight="1"/>
    <row r="242" ht="39" customHeight="1"/>
    <row r="243" ht="39" customHeight="1"/>
    <row r="244" ht="39" customHeight="1"/>
    <row r="245" ht="39" customHeight="1"/>
    <row r="246" ht="39" customHeight="1"/>
    <row r="247" ht="39" customHeight="1"/>
    <row r="248" ht="39" customHeight="1"/>
    <row r="249" ht="39" customHeight="1"/>
    <row r="250" ht="39" customHeight="1"/>
    <row r="251" ht="39" customHeight="1"/>
    <row r="252" ht="39" customHeight="1"/>
    <row r="253" ht="39" customHeight="1"/>
    <row r="254" ht="39" customHeight="1"/>
    <row r="255" ht="39" customHeight="1"/>
    <row r="256" ht="39" customHeight="1"/>
    <row r="257" ht="39" customHeight="1"/>
    <row r="258" ht="39" customHeight="1"/>
    <row r="259" ht="39" customHeight="1"/>
    <row r="260" ht="39" customHeight="1"/>
    <row r="261" ht="39" customHeight="1"/>
    <row r="262" ht="39" customHeight="1"/>
    <row r="263" ht="39" customHeight="1"/>
    <row r="264" ht="39" customHeight="1"/>
    <row r="265" ht="39" customHeight="1"/>
    <row r="266" ht="39" customHeight="1"/>
    <row r="267" ht="39" customHeight="1"/>
    <row r="268" ht="39" customHeight="1"/>
    <row r="269" ht="39" customHeight="1"/>
    <row r="270" ht="39" customHeight="1"/>
    <row r="271" ht="54" customHeight="1"/>
    <row r="272" ht="39" customHeight="1"/>
    <row r="273" ht="39" customHeight="1"/>
    <row r="274" ht="39" customHeight="1"/>
    <row r="275" ht="39" customHeight="1"/>
    <row r="276" ht="39" customHeight="1"/>
    <row r="277" ht="39" customHeight="1"/>
    <row r="278" ht="39" customHeight="1"/>
    <row r="279" ht="39" customHeight="1"/>
    <row r="280" ht="39" customHeight="1"/>
    <row r="281" ht="39" customHeight="1"/>
    <row r="282" ht="39" customHeight="1"/>
    <row r="283" ht="39" customHeight="1"/>
    <row r="284" ht="39" customHeight="1"/>
    <row r="285" ht="39" customHeight="1"/>
    <row r="286" ht="39" customHeight="1"/>
    <row r="287" ht="60" customHeight="1"/>
    <row r="288" ht="39" customHeight="1"/>
    <row r="289" ht="39" customHeight="1"/>
    <row r="290" ht="39" customHeight="1"/>
    <row r="291" ht="39" customHeight="1"/>
    <row r="292" ht="39" customHeight="1"/>
    <row r="293" ht="39" customHeight="1"/>
    <row r="294" ht="39" customHeight="1"/>
    <row r="295" ht="39" customHeight="1"/>
    <row r="296" ht="39" customHeight="1"/>
    <row r="297" ht="39" customHeight="1"/>
    <row r="298" ht="39" customHeight="1"/>
    <row r="299" ht="39" customHeight="1"/>
    <row r="300" ht="39" customHeight="1"/>
    <row r="301" ht="39" customHeight="1"/>
    <row r="302" ht="39" customHeight="1"/>
    <row r="303" ht="39" customHeight="1"/>
    <row r="304" ht="39" customHeight="1"/>
    <row r="305" ht="39" customHeight="1"/>
    <row r="306" ht="39" customHeight="1"/>
    <row r="307" ht="39" customHeight="1"/>
    <row r="308" ht="39" customHeight="1"/>
    <row r="309" ht="39" customHeight="1"/>
    <row r="310" ht="39" customHeight="1"/>
    <row r="311" ht="39" customHeight="1"/>
    <row r="312" ht="39" customHeight="1"/>
    <row r="313" ht="39" customHeight="1"/>
    <row r="314" ht="39" customHeight="1"/>
    <row r="315" ht="39" customHeight="1"/>
    <row r="316" ht="39" customHeight="1"/>
    <row r="317" ht="39" customHeight="1"/>
    <row r="318" ht="39" customHeight="1"/>
    <row r="319" ht="39" customHeight="1"/>
    <row r="320" ht="39" customHeight="1"/>
    <row r="321" ht="39" customHeight="1"/>
    <row r="322" ht="39" customHeight="1"/>
    <row r="323" ht="39" customHeight="1"/>
    <row r="324" ht="39" customHeight="1"/>
    <row r="325" ht="39" customHeight="1"/>
    <row r="326" ht="39" customHeight="1"/>
    <row r="327" ht="39" customHeight="1"/>
    <row r="328" ht="39" customHeight="1"/>
    <row r="329" ht="39" customHeight="1"/>
    <row r="330" ht="39" customHeight="1"/>
    <row r="331" ht="39" customHeight="1"/>
    <row r="332" ht="39" customHeight="1"/>
    <row r="333" ht="39" customHeight="1"/>
    <row r="334" ht="39" customHeight="1"/>
    <row r="335" ht="39" customHeight="1"/>
    <row r="336" ht="39" customHeight="1"/>
    <row r="337" ht="39" customHeight="1"/>
    <row r="338" ht="39" customHeight="1"/>
    <row r="339" ht="39" customHeight="1"/>
    <row r="340" ht="39" customHeight="1"/>
    <row r="341" ht="39" customHeight="1"/>
    <row r="342" ht="39" customHeight="1"/>
    <row r="343" ht="39" customHeight="1"/>
    <row r="344" ht="39" customHeight="1"/>
    <row r="345" ht="39" customHeight="1"/>
    <row r="346" ht="39" customHeight="1"/>
    <row r="347" ht="39" customHeight="1"/>
    <row r="348" ht="39" customHeight="1"/>
    <row r="349" ht="39" customHeight="1"/>
    <row r="350" ht="39" customHeight="1"/>
    <row r="351" ht="39" customHeight="1"/>
    <row r="352" ht="39" customHeight="1"/>
    <row r="353" ht="39" customHeight="1"/>
    <row r="354" ht="39" customHeight="1"/>
    <row r="355" ht="39" customHeight="1"/>
    <row r="356" ht="39" customHeight="1"/>
    <row r="357" ht="39" customHeight="1"/>
    <row r="358" ht="39" customHeight="1"/>
    <row r="359" ht="39" customHeight="1"/>
    <row r="360" ht="39" customHeight="1"/>
    <row r="361" ht="39" customHeight="1"/>
    <row r="362" ht="39" customHeight="1"/>
    <row r="363" ht="39" customHeight="1"/>
    <row r="364" ht="39" customHeight="1"/>
    <row r="365" ht="39" customHeight="1"/>
    <row r="366" ht="39" customHeight="1"/>
    <row r="367" ht="39" customHeight="1"/>
    <row r="368" ht="39" customHeight="1"/>
    <row r="369" ht="39" customHeight="1"/>
    <row r="370" ht="39" customHeight="1"/>
    <row r="371" ht="39" customHeight="1"/>
    <row r="372" ht="39" customHeight="1"/>
    <row r="373" ht="39" customHeight="1"/>
    <row r="374" ht="39" customHeight="1"/>
    <row r="375" ht="39" customHeight="1"/>
    <row r="376" ht="39" customHeight="1"/>
    <row r="377" ht="39" customHeight="1"/>
    <row r="378" ht="39" customHeight="1"/>
    <row r="379" ht="39" customHeight="1"/>
    <row r="380" ht="39" customHeight="1"/>
    <row r="381" ht="39" customHeight="1"/>
    <row r="382" ht="39" customHeight="1"/>
    <row r="383" ht="39" customHeight="1"/>
    <row r="384" ht="39" customHeight="1"/>
    <row r="385" ht="39" customHeight="1"/>
    <row r="386" ht="39" customHeight="1"/>
    <row r="387" ht="39" customHeight="1"/>
    <row r="388" ht="39" customHeight="1"/>
    <row r="389" ht="39" customHeight="1"/>
    <row r="390" ht="39" customHeight="1"/>
    <row r="391" ht="39" customHeight="1"/>
    <row r="392" ht="39" customHeight="1"/>
    <row r="393" ht="39" customHeight="1"/>
    <row r="394" ht="39" customHeight="1"/>
    <row r="395" ht="39" customHeight="1"/>
    <row r="396" ht="39" customHeight="1"/>
    <row r="397" ht="39" customHeight="1"/>
    <row r="398" ht="39" customHeight="1"/>
    <row r="399" ht="39" customHeight="1"/>
    <row r="400" ht="39" customHeight="1"/>
    <row r="401" ht="39" customHeight="1"/>
    <row r="402" ht="39" customHeight="1"/>
    <row r="403" ht="39" customHeight="1"/>
    <row r="404" ht="34.5" customHeight="1"/>
    <row r="405" ht="34.5" customHeight="1"/>
    <row r="406" ht="34.5" customHeight="1"/>
    <row r="407" ht="34.5" customHeight="1"/>
    <row r="408" ht="34.5" customHeight="1"/>
    <row r="409" ht="34.5" customHeight="1"/>
    <row r="410" ht="34.5" customHeight="1"/>
    <row r="411" ht="34.5" customHeight="1"/>
    <row r="412" ht="34.5" customHeight="1"/>
    <row r="413" ht="34.5" customHeight="1"/>
    <row r="414" ht="34.5" customHeight="1"/>
    <row r="415" ht="34.5" customHeight="1"/>
    <row r="416" ht="34.5" customHeight="1"/>
    <row r="417" ht="34.5" customHeight="1"/>
    <row r="418" ht="34.5" customHeight="1"/>
    <row r="419" ht="34.5" customHeight="1"/>
    <row r="420" ht="34.5" customHeight="1"/>
    <row r="421" ht="34.5" customHeight="1"/>
    <row r="422" ht="34.5" customHeight="1"/>
    <row r="423" ht="34.5" customHeight="1"/>
    <row r="424" ht="34.5" customHeight="1"/>
    <row r="425" ht="34.5" customHeight="1"/>
    <row r="426" ht="34.5" customHeight="1"/>
    <row r="427" ht="34.5" customHeight="1"/>
    <row r="428" ht="34.5" customHeight="1"/>
    <row r="429" ht="34.5" customHeight="1"/>
    <row r="430" ht="34.5" customHeight="1"/>
    <row r="431" ht="34.5" customHeight="1"/>
    <row r="432" ht="34.5" customHeight="1"/>
    <row r="433" ht="34.5" customHeight="1"/>
    <row r="434" ht="34.5" customHeight="1"/>
    <row r="435" ht="34.5" customHeight="1"/>
    <row r="436" ht="34.5" customHeight="1"/>
    <row r="437" ht="34.5" customHeight="1"/>
    <row r="438" ht="34.5" customHeight="1"/>
    <row r="439" ht="34.5" customHeight="1"/>
    <row r="440" ht="34.5" customHeight="1"/>
    <row r="441" ht="34.5" customHeight="1"/>
    <row r="442" spans="1:3">
      <c r="A442" s="137"/>
      <c r="B442" s="137"/>
      <c r="C442" s="137"/>
    </row>
  </sheetData>
  <sheetProtection algorithmName="SHA-512" hashValue="dQUFE5Z0++eUSjRZ5UiFLv85O+y/DfCgfgrVFKDBYwX6OKb3GSCmFKIxPcJNTtjfRA0+UgTNiRxLvbvQEhrqmw==" saltValue="xYysu7l7xfjCEHQdT2v0ug==" spinCount="100000" sheet="1" formatColumns="0" formatRows="0" objects="1"/>
  <printOptions horizontalCentered="1"/>
  <pageMargins left="0.554861111111111" right="0.554861111111111" top="0.790972222222222" bottom="0.790972222222222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Zeros="0" view="pageBreakPreview" zoomScaleNormal="100" workbookViewId="0">
      <selection activeCell="C14" sqref="C14"/>
    </sheetView>
  </sheetViews>
  <sheetFormatPr defaultColWidth="9" defaultRowHeight="14.25" outlineLevelRow="5" outlineLevelCol="3"/>
  <cols>
    <col min="1" max="1" width="15.0833333333333" customWidth="1"/>
    <col min="2" max="3" width="21.5" customWidth="1"/>
    <col min="4" max="4" width="19.6666666666667" customWidth="1"/>
  </cols>
  <sheetData>
    <row r="1" ht="41" customHeight="1" spans="1:4">
      <c r="A1" s="117" t="s">
        <v>8</v>
      </c>
      <c r="B1" s="118"/>
      <c r="C1" s="118"/>
      <c r="D1" s="118"/>
    </row>
    <row r="2" ht="36" customHeight="1" spans="1:4">
      <c r="A2" s="119" t="s">
        <v>9</v>
      </c>
      <c r="B2" s="120"/>
      <c r="C2" s="121"/>
      <c r="D2" s="121" t="s">
        <v>10</v>
      </c>
    </row>
    <row r="3" ht="38" customHeight="1" spans="1:4">
      <c r="A3" s="122" t="s">
        <v>11</v>
      </c>
      <c r="B3" s="122" t="s">
        <v>12</v>
      </c>
      <c r="C3" s="122" t="s">
        <v>13</v>
      </c>
      <c r="D3" s="122" t="s">
        <v>14</v>
      </c>
    </row>
    <row r="4" ht="38" customHeight="1" spans="1:4">
      <c r="A4" s="123" t="s">
        <v>15</v>
      </c>
      <c r="B4" s="124" t="s">
        <v>16</v>
      </c>
      <c r="C4" s="125">
        <f>基价类!D49</f>
        <v>0</v>
      </c>
      <c r="D4" s="122"/>
    </row>
    <row r="5" ht="38" customHeight="1" spans="1:4">
      <c r="A5" s="123" t="s">
        <v>17</v>
      </c>
      <c r="B5" s="124" t="s">
        <v>18</v>
      </c>
      <c r="C5" s="125">
        <f>单价类!D111</f>
        <v>0</v>
      </c>
      <c r="D5" s="122"/>
    </row>
    <row r="6" ht="38" customHeight="1" spans="1:4">
      <c r="A6" s="123" t="s">
        <v>19</v>
      </c>
      <c r="B6" s="124" t="s">
        <v>20</v>
      </c>
      <c r="C6" s="125">
        <f>C4+C5</f>
        <v>0</v>
      </c>
      <c r="D6" s="122"/>
    </row>
  </sheetData>
  <sheetProtection algorithmName="SHA-512" hashValue="Fd6jt724YLmzEFNOeI7koeK/GK3Ui0pQot75vIoaf0xv97fCMIT6YB/xU0kjxpW9CPnKaQClKmIqWaTOhVgI2A==" saltValue="3zjtudaXa9wN8q/+3B/dGw==" spinCount="100000" sheet="1" formatColumns="0" formatRows="0" objects="1"/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Zeros="0" tabSelected="1" view="pageBreakPreview" zoomScaleNormal="100" topLeftCell="A30" workbookViewId="0">
      <selection activeCell="D37" sqref="D37"/>
    </sheetView>
  </sheetViews>
  <sheetFormatPr defaultColWidth="9" defaultRowHeight="15" outlineLevelCol="6"/>
  <cols>
    <col min="1" max="1" width="7.58333333333333" style="1" customWidth="1"/>
    <col min="2" max="2" width="22.75" style="1" customWidth="1"/>
    <col min="3" max="3" width="5.75" style="1" customWidth="1"/>
    <col min="4" max="4" width="9.625" style="1" customWidth="1"/>
    <col min="5" max="5" width="10" style="1" customWidth="1"/>
    <col min="6" max="6" width="11.5833333333333" style="1" customWidth="1"/>
    <col min="7" max="7" width="16.8333333333333" style="1" customWidth="1"/>
    <col min="8" max="16384" width="9" style="1"/>
  </cols>
  <sheetData>
    <row r="1" ht="41.5" customHeight="1" spans="1:7">
      <c r="A1" s="3" t="s">
        <v>21</v>
      </c>
      <c r="B1" s="3"/>
      <c r="C1" s="3"/>
      <c r="D1" s="3"/>
      <c r="E1" s="4"/>
      <c r="F1" s="5"/>
      <c r="G1" s="3"/>
    </row>
    <row r="2" ht="24" customHeight="1" spans="1:7">
      <c r="A2" s="7" t="s">
        <v>22</v>
      </c>
      <c r="B2" s="7"/>
      <c r="C2" s="7"/>
      <c r="D2" s="7"/>
      <c r="E2" s="7"/>
      <c r="F2" s="9" t="s">
        <v>23</v>
      </c>
      <c r="G2" s="9"/>
    </row>
    <row r="3" ht="29" customHeight="1" spans="1:7">
      <c r="A3" s="73" t="s">
        <v>24</v>
      </c>
      <c r="B3" s="73" t="s">
        <v>25</v>
      </c>
      <c r="C3" s="73" t="s">
        <v>26</v>
      </c>
      <c r="D3" s="73" t="s">
        <v>27</v>
      </c>
      <c r="E3" s="74" t="s">
        <v>28</v>
      </c>
      <c r="F3" s="49" t="s">
        <v>29</v>
      </c>
      <c r="G3" s="73" t="s">
        <v>30</v>
      </c>
    </row>
    <row r="4" ht="29" customHeight="1" spans="1:7">
      <c r="A4" s="75" t="s">
        <v>31</v>
      </c>
      <c r="B4" s="76" t="s">
        <v>32</v>
      </c>
      <c r="C4" s="57"/>
      <c r="D4" s="77"/>
      <c r="E4" s="78"/>
      <c r="F4" s="79"/>
      <c r="G4" s="80"/>
    </row>
    <row r="5" ht="29" customHeight="1" spans="1:7">
      <c r="A5" s="57">
        <v>101</v>
      </c>
      <c r="B5" s="45" t="s">
        <v>33</v>
      </c>
      <c r="C5" s="57" t="s">
        <v>34</v>
      </c>
      <c r="D5" s="78">
        <v>1</v>
      </c>
      <c r="E5" s="81"/>
      <c r="F5" s="78">
        <f>IF(D5="","",ROUND(D5*E5,0))</f>
        <v>0</v>
      </c>
      <c r="G5" s="73"/>
    </row>
    <row r="6" ht="29" customHeight="1" spans="1:7">
      <c r="A6" s="57">
        <v>102</v>
      </c>
      <c r="B6" s="45" t="s">
        <v>35</v>
      </c>
      <c r="C6" s="77" t="s">
        <v>36</v>
      </c>
      <c r="D6" s="78">
        <v>1</v>
      </c>
      <c r="E6" s="82"/>
      <c r="F6" s="79">
        <f>IF(D6="","",ROUND(D6*E6,0))</f>
        <v>0</v>
      </c>
      <c r="G6" s="45"/>
    </row>
    <row r="7" ht="29" customHeight="1" spans="1:7">
      <c r="A7" s="75" t="s">
        <v>37</v>
      </c>
      <c r="B7" s="83" t="s">
        <v>38</v>
      </c>
      <c r="C7" s="26"/>
      <c r="D7" s="84"/>
      <c r="E7" s="85"/>
      <c r="F7" s="86"/>
      <c r="G7" s="86"/>
    </row>
    <row r="8" ht="29" customHeight="1" spans="1:7">
      <c r="A8" s="57">
        <v>201</v>
      </c>
      <c r="B8" s="45" t="s">
        <v>39</v>
      </c>
      <c r="C8" s="26" t="s">
        <v>40</v>
      </c>
      <c r="D8" s="87">
        <v>87.49</v>
      </c>
      <c r="E8" s="88"/>
      <c r="F8" s="79">
        <f>D8*E8</f>
        <v>0</v>
      </c>
      <c r="G8" s="89" t="s">
        <v>41</v>
      </c>
    </row>
    <row r="9" ht="29" customHeight="1" spans="1:7">
      <c r="A9" s="57">
        <v>202</v>
      </c>
      <c r="B9" s="90" t="s">
        <v>42</v>
      </c>
      <c r="C9" s="26" t="s">
        <v>43</v>
      </c>
      <c r="D9" s="91">
        <v>117050</v>
      </c>
      <c r="E9" s="92"/>
      <c r="F9" s="79">
        <f>IF(D9="","",ROUND(D9*E9,0))</f>
        <v>0</v>
      </c>
      <c r="G9" s="89" t="s">
        <v>44</v>
      </c>
    </row>
    <row r="10" ht="29" customHeight="1" spans="1:7">
      <c r="A10" s="57">
        <v>203</v>
      </c>
      <c r="B10" s="45" t="s">
        <v>45</v>
      </c>
      <c r="C10" s="93" t="s">
        <v>46</v>
      </c>
      <c r="D10" s="77">
        <v>15751</v>
      </c>
      <c r="E10" s="81"/>
      <c r="F10" s="79">
        <f>IF(D10="","",ROUND(D10*E10,0))</f>
        <v>0</v>
      </c>
      <c r="G10" s="73"/>
    </row>
    <row r="11" ht="29" customHeight="1" spans="1:7">
      <c r="A11" s="94" t="s">
        <v>47</v>
      </c>
      <c r="B11" s="83" t="s">
        <v>48</v>
      </c>
      <c r="C11" s="93"/>
      <c r="D11" s="77"/>
      <c r="E11" s="81"/>
      <c r="F11" s="79"/>
      <c r="G11" s="73"/>
    </row>
    <row r="12" ht="38.25" spans="1:7">
      <c r="A12" s="57">
        <v>301</v>
      </c>
      <c r="B12" s="95" t="s">
        <v>49</v>
      </c>
      <c r="C12" s="78" t="s">
        <v>46</v>
      </c>
      <c r="D12" s="96">
        <v>317500</v>
      </c>
      <c r="E12" s="81"/>
      <c r="F12" s="79">
        <f>IF(D12="","",ROUND(D12*E12,0))</f>
        <v>0</v>
      </c>
      <c r="G12" s="77" t="s">
        <v>50</v>
      </c>
    </row>
    <row r="13" ht="29" customHeight="1" spans="1:7">
      <c r="A13" s="57">
        <v>302</v>
      </c>
      <c r="B13" s="45" t="s">
        <v>51</v>
      </c>
      <c r="C13" s="93" t="s">
        <v>46</v>
      </c>
      <c r="D13" s="77">
        <v>571019</v>
      </c>
      <c r="E13" s="81"/>
      <c r="F13" s="79">
        <f>IF(D13="","",ROUND(D13*E13,0))</f>
        <v>0</v>
      </c>
      <c r="G13" s="73"/>
    </row>
    <row r="14" ht="29" customHeight="1" spans="1:7">
      <c r="A14" s="94" t="s">
        <v>52</v>
      </c>
      <c r="B14" s="97" t="s">
        <v>53</v>
      </c>
      <c r="C14" s="98"/>
      <c r="D14" s="98"/>
      <c r="E14" s="99"/>
      <c r="F14" s="57" t="s">
        <v>54</v>
      </c>
      <c r="G14" s="94"/>
    </row>
    <row r="15" ht="29" customHeight="1" spans="1:7">
      <c r="A15" s="26">
        <v>401</v>
      </c>
      <c r="B15" s="90" t="s">
        <v>55</v>
      </c>
      <c r="C15" s="26" t="s">
        <v>43</v>
      </c>
      <c r="D15" s="26">
        <v>25896</v>
      </c>
      <c r="E15" s="100"/>
      <c r="F15" s="57">
        <f>D15*E15</f>
        <v>0</v>
      </c>
      <c r="G15" s="57" t="s">
        <v>56</v>
      </c>
    </row>
    <row r="16" ht="29" customHeight="1" spans="1:7">
      <c r="A16" s="26">
        <v>402</v>
      </c>
      <c r="B16" s="90" t="s">
        <v>57</v>
      </c>
      <c r="C16" s="101" t="s">
        <v>46</v>
      </c>
      <c r="D16" s="26">
        <v>49202</v>
      </c>
      <c r="E16" s="100"/>
      <c r="F16" s="57">
        <f t="shared" ref="F16:F18" si="0">D16*E16</f>
        <v>0</v>
      </c>
      <c r="G16" s="26" t="s">
        <v>58</v>
      </c>
    </row>
    <row r="17" ht="29" customHeight="1" spans="1:7">
      <c r="A17" s="26">
        <v>403</v>
      </c>
      <c r="B17" s="90" t="s">
        <v>59</v>
      </c>
      <c r="C17" s="26" t="s">
        <v>60</v>
      </c>
      <c r="D17" s="26">
        <v>4102</v>
      </c>
      <c r="E17" s="100"/>
      <c r="F17" s="57">
        <f t="shared" si="0"/>
        <v>0</v>
      </c>
      <c r="G17" s="57" t="s">
        <v>61</v>
      </c>
    </row>
    <row r="18" ht="29" customHeight="1" spans="1:7">
      <c r="A18" s="26">
        <v>404</v>
      </c>
      <c r="B18" s="90" t="s">
        <v>62</v>
      </c>
      <c r="C18" s="26" t="s">
        <v>43</v>
      </c>
      <c r="D18" s="26">
        <v>9828</v>
      </c>
      <c r="E18" s="100"/>
      <c r="F18" s="57">
        <f t="shared" si="0"/>
        <v>0</v>
      </c>
      <c r="G18" s="57" t="s">
        <v>63</v>
      </c>
    </row>
    <row r="19" ht="29" customHeight="1" spans="1:7">
      <c r="A19" s="75" t="s">
        <v>64</v>
      </c>
      <c r="B19" s="76" t="s">
        <v>65</v>
      </c>
      <c r="C19" s="26"/>
      <c r="D19" s="84"/>
      <c r="E19" s="85"/>
      <c r="F19" s="86"/>
      <c r="G19" s="49"/>
    </row>
    <row r="20" ht="29" customHeight="1" spans="1:7">
      <c r="A20" s="102">
        <v>501</v>
      </c>
      <c r="B20" s="103" t="s">
        <v>66</v>
      </c>
      <c r="C20" s="43"/>
      <c r="D20" s="43"/>
      <c r="E20" s="48"/>
      <c r="F20" s="104"/>
      <c r="G20" s="26"/>
    </row>
    <row r="21" ht="29" customHeight="1" spans="1:7">
      <c r="A21" s="43" t="s">
        <v>67</v>
      </c>
      <c r="B21" s="105" t="s">
        <v>68</v>
      </c>
      <c r="C21" s="43" t="s">
        <v>43</v>
      </c>
      <c r="D21" s="43">
        <v>3160</v>
      </c>
      <c r="E21" s="48"/>
      <c r="F21" s="106">
        <f>ROUND(D21*E21,2)</f>
        <v>0</v>
      </c>
      <c r="G21" s="104" t="s">
        <v>56</v>
      </c>
    </row>
    <row r="22" ht="29" customHeight="1" spans="1:7">
      <c r="A22" s="43" t="s">
        <v>69</v>
      </c>
      <c r="B22" s="105" t="s">
        <v>70</v>
      </c>
      <c r="C22" s="43" t="s">
        <v>43</v>
      </c>
      <c r="D22" s="43">
        <v>200</v>
      </c>
      <c r="E22" s="48"/>
      <c r="F22" s="106">
        <f>ROUND(D22*E22,2)</f>
        <v>0</v>
      </c>
      <c r="G22" s="104" t="s">
        <v>41</v>
      </c>
    </row>
    <row r="23" ht="29" customHeight="1" spans="1:7">
      <c r="A23" s="43" t="s">
        <v>71</v>
      </c>
      <c r="B23" s="105" t="s">
        <v>72</v>
      </c>
      <c r="C23" s="43" t="s">
        <v>46</v>
      </c>
      <c r="D23" s="43">
        <v>8920</v>
      </c>
      <c r="E23" s="48"/>
      <c r="F23" s="106">
        <f t="shared" ref="F23:F33" si="1">ROUND(D23*E23,2)</f>
        <v>0</v>
      </c>
      <c r="G23" s="104" t="s">
        <v>58</v>
      </c>
    </row>
    <row r="24" ht="29" customHeight="1" spans="1:7">
      <c r="A24" s="43" t="s">
        <v>73</v>
      </c>
      <c r="B24" s="105" t="s">
        <v>74</v>
      </c>
      <c r="C24" s="43" t="s">
        <v>46</v>
      </c>
      <c r="D24" s="43">
        <v>6320</v>
      </c>
      <c r="E24" s="48"/>
      <c r="F24" s="106">
        <f t="shared" si="1"/>
        <v>0</v>
      </c>
      <c r="G24" s="104" t="s">
        <v>75</v>
      </c>
    </row>
    <row r="25" ht="29" customHeight="1" spans="1:7">
      <c r="A25" s="43" t="s">
        <v>76</v>
      </c>
      <c r="B25" s="105" t="s">
        <v>77</v>
      </c>
      <c r="C25" s="43" t="s">
        <v>46</v>
      </c>
      <c r="D25" s="43">
        <v>9100</v>
      </c>
      <c r="E25" s="48"/>
      <c r="F25" s="106">
        <f t="shared" si="1"/>
        <v>0</v>
      </c>
      <c r="G25" s="104" t="s">
        <v>58</v>
      </c>
    </row>
    <row r="26" ht="29" customHeight="1" spans="1:7">
      <c r="A26" s="43" t="s">
        <v>78</v>
      </c>
      <c r="B26" s="105" t="s">
        <v>79</v>
      </c>
      <c r="C26" s="43" t="s">
        <v>43</v>
      </c>
      <c r="D26" s="43">
        <v>200</v>
      </c>
      <c r="E26" s="48"/>
      <c r="F26" s="106">
        <f t="shared" si="1"/>
        <v>0</v>
      </c>
      <c r="G26" s="104" t="s">
        <v>58</v>
      </c>
    </row>
    <row r="27" ht="29" customHeight="1" spans="1:7">
      <c r="A27" s="43" t="s">
        <v>80</v>
      </c>
      <c r="B27" s="105" t="s">
        <v>81</v>
      </c>
      <c r="C27" s="43" t="s">
        <v>43</v>
      </c>
      <c r="D27" s="43">
        <v>3160</v>
      </c>
      <c r="E27" s="48"/>
      <c r="F27" s="106">
        <f t="shared" si="1"/>
        <v>0</v>
      </c>
      <c r="G27" s="104" t="s">
        <v>75</v>
      </c>
    </row>
    <row r="28" ht="29" customHeight="1" spans="1:7">
      <c r="A28" s="43" t="s">
        <v>82</v>
      </c>
      <c r="B28" s="105" t="s">
        <v>83</v>
      </c>
      <c r="C28" s="43" t="s">
        <v>43</v>
      </c>
      <c r="D28" s="43">
        <v>3160</v>
      </c>
      <c r="E28" s="48"/>
      <c r="F28" s="106">
        <f t="shared" si="1"/>
        <v>0</v>
      </c>
      <c r="G28" s="104" t="s">
        <v>75</v>
      </c>
    </row>
    <row r="29" ht="29" customHeight="1" spans="1:7">
      <c r="A29" s="43" t="s">
        <v>84</v>
      </c>
      <c r="B29" s="105" t="s">
        <v>85</v>
      </c>
      <c r="C29" s="43" t="s">
        <v>86</v>
      </c>
      <c r="D29" s="43">
        <v>28</v>
      </c>
      <c r="E29" s="48"/>
      <c r="F29" s="106">
        <f t="shared" si="1"/>
        <v>0</v>
      </c>
      <c r="G29" s="104" t="s">
        <v>75</v>
      </c>
    </row>
    <row r="30" ht="29" customHeight="1" spans="1:7">
      <c r="A30" s="43" t="s">
        <v>87</v>
      </c>
      <c r="B30" s="105" t="s">
        <v>88</v>
      </c>
      <c r="C30" s="43" t="s">
        <v>86</v>
      </c>
      <c r="D30" s="43">
        <v>28</v>
      </c>
      <c r="E30" s="48"/>
      <c r="F30" s="106">
        <f t="shared" si="1"/>
        <v>0</v>
      </c>
      <c r="G30" s="104" t="s">
        <v>75</v>
      </c>
    </row>
    <row r="31" ht="29" customHeight="1" spans="1:7">
      <c r="A31" s="43" t="s">
        <v>89</v>
      </c>
      <c r="B31" s="105" t="s">
        <v>90</v>
      </c>
      <c r="C31" s="43" t="s">
        <v>46</v>
      </c>
      <c r="D31" s="43">
        <v>420</v>
      </c>
      <c r="E31" s="48"/>
      <c r="F31" s="106">
        <f t="shared" si="1"/>
        <v>0</v>
      </c>
      <c r="G31" s="104" t="s">
        <v>58</v>
      </c>
    </row>
    <row r="32" ht="29" customHeight="1" spans="1:7">
      <c r="A32" s="43" t="s">
        <v>91</v>
      </c>
      <c r="B32" s="105" t="s">
        <v>92</v>
      </c>
      <c r="C32" s="43" t="s">
        <v>86</v>
      </c>
      <c r="D32" s="43">
        <v>66</v>
      </c>
      <c r="E32" s="48"/>
      <c r="F32" s="106">
        <f t="shared" si="1"/>
        <v>0</v>
      </c>
      <c r="G32" s="104" t="s">
        <v>58</v>
      </c>
    </row>
    <row r="33" ht="29" customHeight="1" spans="1:7">
      <c r="A33" s="43" t="s">
        <v>93</v>
      </c>
      <c r="B33" s="105" t="s">
        <v>94</v>
      </c>
      <c r="C33" s="43" t="s">
        <v>86</v>
      </c>
      <c r="D33" s="43">
        <v>440</v>
      </c>
      <c r="E33" s="48"/>
      <c r="F33" s="106">
        <f t="shared" si="1"/>
        <v>0</v>
      </c>
      <c r="G33" s="104" t="s">
        <v>58</v>
      </c>
    </row>
    <row r="34" ht="29" customHeight="1" spans="1:7">
      <c r="A34" s="102">
        <v>502</v>
      </c>
      <c r="B34" s="103" t="s">
        <v>95</v>
      </c>
      <c r="C34" s="43"/>
      <c r="D34" s="43"/>
      <c r="E34" s="48"/>
      <c r="F34" s="106"/>
      <c r="G34" s="107"/>
    </row>
    <row r="35" ht="29" customHeight="1" spans="1:7">
      <c r="A35" s="43" t="s">
        <v>96</v>
      </c>
      <c r="B35" s="105" t="s">
        <v>97</v>
      </c>
      <c r="C35" s="43" t="s">
        <v>36</v>
      </c>
      <c r="D35" s="43">
        <v>1</v>
      </c>
      <c r="E35" s="81"/>
      <c r="F35" s="106">
        <f>D35*E35</f>
        <v>0</v>
      </c>
      <c r="G35" s="104" t="s">
        <v>98</v>
      </c>
    </row>
    <row r="36" ht="29" customHeight="1" spans="1:7">
      <c r="A36" s="94" t="s">
        <v>99</v>
      </c>
      <c r="B36" s="97" t="s">
        <v>100</v>
      </c>
      <c r="C36" s="26"/>
      <c r="D36" s="26"/>
      <c r="E36" s="100"/>
      <c r="F36" s="49"/>
      <c r="G36" s="50"/>
    </row>
    <row r="37" ht="29" customHeight="1" spans="1:7">
      <c r="A37" s="108" t="s">
        <v>101</v>
      </c>
      <c r="B37" s="45" t="s">
        <v>102</v>
      </c>
      <c r="C37" s="93" t="s">
        <v>103</v>
      </c>
      <c r="D37" s="77">
        <v>3600</v>
      </c>
      <c r="E37" s="81"/>
      <c r="F37" s="79">
        <f t="shared" ref="F37:F41" si="2">IF(D37="","",ROUND(D37*E37,0))</f>
        <v>0</v>
      </c>
      <c r="G37" s="89" t="s">
        <v>58</v>
      </c>
    </row>
    <row r="38" ht="29" customHeight="1" spans="1:7">
      <c r="A38" s="108" t="s">
        <v>104</v>
      </c>
      <c r="B38" s="45" t="s">
        <v>105</v>
      </c>
      <c r="C38" s="93" t="s">
        <v>103</v>
      </c>
      <c r="D38" s="77">
        <v>502</v>
      </c>
      <c r="E38" s="81"/>
      <c r="F38" s="79">
        <f t="shared" si="2"/>
        <v>0</v>
      </c>
      <c r="G38" s="89" t="s">
        <v>58</v>
      </c>
    </row>
    <row r="39" ht="29" customHeight="1" spans="1:7">
      <c r="A39" s="108" t="s">
        <v>106</v>
      </c>
      <c r="B39" s="45" t="s">
        <v>107</v>
      </c>
      <c r="C39" s="93" t="s">
        <v>43</v>
      </c>
      <c r="D39" s="77">
        <v>63500</v>
      </c>
      <c r="E39" s="92"/>
      <c r="F39" s="79">
        <f t="shared" si="2"/>
        <v>0</v>
      </c>
      <c r="G39" s="89" t="s">
        <v>58</v>
      </c>
    </row>
    <row r="40" ht="29" customHeight="1" spans="1:7">
      <c r="A40" s="108" t="s">
        <v>108</v>
      </c>
      <c r="B40" s="45" t="s">
        <v>109</v>
      </c>
      <c r="C40" s="93" t="s">
        <v>43</v>
      </c>
      <c r="D40" s="77">
        <v>183044</v>
      </c>
      <c r="E40" s="81"/>
      <c r="F40" s="79">
        <f t="shared" si="2"/>
        <v>0</v>
      </c>
      <c r="G40" s="89" t="s">
        <v>110</v>
      </c>
    </row>
    <row r="41" ht="29" customHeight="1" spans="1:7">
      <c r="A41" s="108" t="s">
        <v>111</v>
      </c>
      <c r="B41" s="45" t="s">
        <v>112</v>
      </c>
      <c r="C41" s="26" t="s">
        <v>60</v>
      </c>
      <c r="D41" s="84">
        <v>2376</v>
      </c>
      <c r="E41" s="85"/>
      <c r="F41" s="79">
        <f t="shared" si="2"/>
        <v>0</v>
      </c>
      <c r="G41" s="109"/>
    </row>
    <row r="42" ht="29" customHeight="1" spans="1:7">
      <c r="A42" s="75" t="s">
        <v>113</v>
      </c>
      <c r="B42" s="110" t="s">
        <v>114</v>
      </c>
      <c r="C42" s="93"/>
      <c r="D42" s="111"/>
      <c r="E42" s="112"/>
      <c r="F42" s="86"/>
      <c r="G42" s="113"/>
    </row>
    <row r="43" ht="29" customHeight="1" spans="1:7">
      <c r="A43" s="57">
        <v>701</v>
      </c>
      <c r="B43" s="45" t="s">
        <v>55</v>
      </c>
      <c r="C43" s="57" t="s">
        <v>46</v>
      </c>
      <c r="D43" s="57">
        <v>82760</v>
      </c>
      <c r="E43" s="81"/>
      <c r="F43" s="57">
        <f>ROUND(E43*D43,0)</f>
        <v>0</v>
      </c>
      <c r="G43" s="57" t="s">
        <v>56</v>
      </c>
    </row>
    <row r="44" ht="29" customHeight="1" spans="1:7">
      <c r="A44" s="57">
        <v>702</v>
      </c>
      <c r="B44" s="45" t="s">
        <v>115</v>
      </c>
      <c r="C44" s="57" t="s">
        <v>46</v>
      </c>
      <c r="D44" s="57">
        <v>82760</v>
      </c>
      <c r="E44" s="81"/>
      <c r="F44" s="57">
        <f>ROUND(E44*D44,0)</f>
        <v>0</v>
      </c>
      <c r="G44" s="57" t="s">
        <v>116</v>
      </c>
    </row>
    <row r="45" ht="29" customHeight="1" spans="1:7">
      <c r="A45" s="57">
        <v>703</v>
      </c>
      <c r="B45" s="45" t="s">
        <v>117</v>
      </c>
      <c r="C45" s="57" t="s">
        <v>46</v>
      </c>
      <c r="D45" s="57">
        <v>82760</v>
      </c>
      <c r="E45" s="81"/>
      <c r="F45" s="57">
        <f>ROUND(E45*D45,0)</f>
        <v>0</v>
      </c>
      <c r="G45" s="57" t="s">
        <v>58</v>
      </c>
    </row>
    <row r="46" ht="29" customHeight="1" spans="1:7">
      <c r="A46" s="94" t="s">
        <v>118</v>
      </c>
      <c r="B46" s="114" t="s">
        <v>119</v>
      </c>
      <c r="C46" s="61"/>
      <c r="D46" s="86">
        <f>SUM(F5:F45)</f>
        <v>0</v>
      </c>
      <c r="E46" s="86"/>
      <c r="F46" s="86"/>
      <c r="G46" s="115"/>
    </row>
    <row r="47" ht="29" customHeight="1" spans="1:7">
      <c r="A47" s="94" t="s">
        <v>120</v>
      </c>
      <c r="B47" s="114" t="s">
        <v>121</v>
      </c>
      <c r="C47" s="61"/>
      <c r="D47" s="50">
        <f>D46*0.08</f>
        <v>0</v>
      </c>
      <c r="E47" s="50"/>
      <c r="F47" s="50"/>
      <c r="G47" s="115"/>
    </row>
    <row r="48" ht="29" customHeight="1" spans="1:7">
      <c r="A48" s="94" t="s">
        <v>122</v>
      </c>
      <c r="B48" s="114" t="s">
        <v>123</v>
      </c>
      <c r="C48" s="61"/>
      <c r="D48" s="86">
        <f>D46*0.02</f>
        <v>0</v>
      </c>
      <c r="E48" s="86"/>
      <c r="F48" s="86"/>
      <c r="G48" s="115"/>
    </row>
    <row r="49" ht="29" customHeight="1" spans="1:7">
      <c r="A49" s="114" t="s">
        <v>124</v>
      </c>
      <c r="B49" s="69"/>
      <c r="C49" s="61"/>
      <c r="D49" s="116">
        <f>D46+D47+D48</f>
        <v>0</v>
      </c>
      <c r="E49" s="116"/>
      <c r="F49" s="116"/>
      <c r="G49" s="115"/>
    </row>
  </sheetData>
  <sheetProtection algorithmName="SHA-512" hashValue="VX5Bm1h+GYaqnT1ybyVHvMNaOHvdda5qqn0poZ4+Tr5pnSwV2q9gym8lAOWkvJgrko/xWD8kqxJexj/tKtLEMA==" saltValue="vxN/5wIlgjr5V1KMgzVj8A==" spinCount="100000" sheet="1" formatColumns="0" formatRows="0" objects="1"/>
  <mergeCells count="11">
    <mergeCell ref="A1:G1"/>
    <mergeCell ref="A2:E2"/>
    <mergeCell ref="F2:G2"/>
    <mergeCell ref="B46:C46"/>
    <mergeCell ref="D46:F46"/>
    <mergeCell ref="B47:C47"/>
    <mergeCell ref="D47:F47"/>
    <mergeCell ref="B48:C48"/>
    <mergeCell ref="D48:F48"/>
    <mergeCell ref="A49:C49"/>
    <mergeCell ref="D49:F49"/>
  </mergeCells>
  <conditionalFormatting sqref="A42:A46">
    <cfRule type="cellIs" dxfId="0" priority="3" stopIfTrue="1" operator="equal">
      <formula>0</formula>
    </cfRule>
  </conditionalFormatting>
  <conditionalFormatting sqref="G19 A19:A35">
    <cfRule type="cellIs" dxfId="0" priority="2" stopIfTrue="1" operator="equal">
      <formula>0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showZeros="0" view="pageBreakPreview" zoomScaleNormal="100" topLeftCell="A37" workbookViewId="0">
      <selection activeCell="B10" sqref="B10"/>
    </sheetView>
  </sheetViews>
  <sheetFormatPr defaultColWidth="9" defaultRowHeight="15" outlineLevelCol="6"/>
  <cols>
    <col min="1" max="1" width="9.5" style="1" customWidth="1"/>
    <col min="2" max="2" width="19.5833333333333" style="1" customWidth="1"/>
    <col min="3" max="3" width="7.58333333333333" style="1" customWidth="1"/>
    <col min="4" max="4" width="9" style="1"/>
    <col min="5" max="5" width="9.5" style="1" customWidth="1"/>
    <col min="6" max="6" width="10.3333333333333" style="1" customWidth="1"/>
    <col min="7" max="7" width="17.5" style="1" customWidth="1"/>
    <col min="8" max="16384" width="9" style="1"/>
  </cols>
  <sheetData>
    <row r="1" ht="38" customHeight="1" spans="1:7">
      <c r="A1" s="2" t="s">
        <v>125</v>
      </c>
      <c r="B1" s="3"/>
      <c r="C1" s="3"/>
      <c r="D1" s="3"/>
      <c r="E1" s="4"/>
      <c r="F1" s="5"/>
      <c r="G1" s="3"/>
    </row>
    <row r="2" ht="34" customHeight="1" spans="1:7">
      <c r="A2" s="6" t="s">
        <v>22</v>
      </c>
      <c r="B2" s="7"/>
      <c r="C2" s="7"/>
      <c r="D2" s="7"/>
      <c r="E2" s="7"/>
      <c r="F2" s="8" t="s">
        <v>10</v>
      </c>
      <c r="G2" s="9"/>
    </row>
    <row r="3" ht="29" customHeight="1" spans="1:7">
      <c r="A3" s="10" t="s">
        <v>126</v>
      </c>
      <c r="B3" s="10" t="s">
        <v>127</v>
      </c>
      <c r="C3" s="10" t="s">
        <v>128</v>
      </c>
      <c r="D3" s="10" t="s">
        <v>129</v>
      </c>
      <c r="E3" s="11" t="s">
        <v>130</v>
      </c>
      <c r="F3" s="12" t="s">
        <v>131</v>
      </c>
      <c r="G3" s="10" t="s">
        <v>132</v>
      </c>
    </row>
    <row r="4" ht="29" customHeight="1" spans="1:7">
      <c r="A4" s="13" t="s">
        <v>133</v>
      </c>
      <c r="B4" s="14" t="s">
        <v>38</v>
      </c>
      <c r="C4" s="13"/>
      <c r="D4" s="13"/>
      <c r="E4" s="15"/>
      <c r="F4" s="16" t="str">
        <f>IF(D4="","",ROUND(D4*E4,0))</f>
        <v/>
      </c>
      <c r="G4" s="17"/>
    </row>
    <row r="5" ht="29" customHeight="1" spans="1:7">
      <c r="A5" s="18" t="s">
        <v>134</v>
      </c>
      <c r="B5" s="19" t="s">
        <v>135</v>
      </c>
      <c r="C5" s="20" t="s">
        <v>43</v>
      </c>
      <c r="D5" s="21">
        <v>500</v>
      </c>
      <c r="E5" s="22"/>
      <c r="F5" s="16">
        <f>IF(D5="","",ROUND(D5*E5,0))</f>
        <v>0</v>
      </c>
      <c r="G5" s="13"/>
    </row>
    <row r="6" ht="29" customHeight="1" spans="1:7">
      <c r="A6" s="18" t="s">
        <v>136</v>
      </c>
      <c r="B6" s="19" t="s">
        <v>137</v>
      </c>
      <c r="C6" s="20" t="s">
        <v>43</v>
      </c>
      <c r="D6" s="21">
        <v>3000</v>
      </c>
      <c r="E6" s="22"/>
      <c r="F6" s="16">
        <f t="shared" ref="F6:F24" si="0">IF(D6="","",ROUND(D6*E6,0))</f>
        <v>0</v>
      </c>
      <c r="G6" s="13"/>
    </row>
    <row r="7" ht="29" customHeight="1" spans="1:7">
      <c r="A7" s="18" t="s">
        <v>138</v>
      </c>
      <c r="B7" s="19" t="s">
        <v>139</v>
      </c>
      <c r="C7" s="20" t="s">
        <v>43</v>
      </c>
      <c r="D7" s="21">
        <v>3000</v>
      </c>
      <c r="E7" s="22"/>
      <c r="F7" s="16">
        <f t="shared" si="0"/>
        <v>0</v>
      </c>
      <c r="G7" s="13"/>
    </row>
    <row r="8" ht="29" customHeight="1" spans="1:7">
      <c r="A8" s="18" t="s">
        <v>140</v>
      </c>
      <c r="B8" s="19" t="s">
        <v>141</v>
      </c>
      <c r="C8" s="20" t="s">
        <v>142</v>
      </c>
      <c r="D8" s="21">
        <v>1000</v>
      </c>
      <c r="E8" s="22"/>
      <c r="F8" s="16">
        <f t="shared" si="0"/>
        <v>0</v>
      </c>
      <c r="G8" s="13"/>
    </row>
    <row r="9" ht="29" customHeight="1" spans="1:7">
      <c r="A9" s="18" t="s">
        <v>143</v>
      </c>
      <c r="B9" s="19" t="s">
        <v>144</v>
      </c>
      <c r="C9" s="20" t="s">
        <v>145</v>
      </c>
      <c r="D9" s="21">
        <v>200</v>
      </c>
      <c r="E9" s="22"/>
      <c r="F9" s="16">
        <f t="shared" si="0"/>
        <v>0</v>
      </c>
      <c r="G9" s="13"/>
    </row>
    <row r="10" ht="29" customHeight="1" spans="1:7">
      <c r="A10" s="18" t="s">
        <v>146</v>
      </c>
      <c r="B10" s="19" t="s">
        <v>147</v>
      </c>
      <c r="C10" s="23" t="s">
        <v>148</v>
      </c>
      <c r="D10" s="21">
        <v>2000</v>
      </c>
      <c r="E10" s="22"/>
      <c r="F10" s="16">
        <f t="shared" si="0"/>
        <v>0</v>
      </c>
      <c r="G10" s="13"/>
    </row>
    <row r="11" ht="29" customHeight="1" spans="1:7">
      <c r="A11" s="18">
        <v>204</v>
      </c>
      <c r="B11" s="19" t="s">
        <v>149</v>
      </c>
      <c r="C11" s="20" t="s">
        <v>43</v>
      </c>
      <c r="D11" s="21">
        <v>500</v>
      </c>
      <c r="E11" s="22"/>
      <c r="F11" s="16">
        <f t="shared" si="0"/>
        <v>0</v>
      </c>
      <c r="G11" s="13"/>
    </row>
    <row r="12" ht="29" customHeight="1" spans="1:7">
      <c r="A12" s="18" t="s">
        <v>150</v>
      </c>
      <c r="B12" s="19" t="s">
        <v>151</v>
      </c>
      <c r="C12" s="23" t="s">
        <v>152</v>
      </c>
      <c r="D12" s="21">
        <v>30</v>
      </c>
      <c r="E12" s="22"/>
      <c r="F12" s="16">
        <f t="shared" si="0"/>
        <v>0</v>
      </c>
      <c r="G12" s="10" t="s">
        <v>153</v>
      </c>
    </row>
    <row r="13" ht="29" customHeight="1" spans="1:7">
      <c r="A13" s="18" t="s">
        <v>154</v>
      </c>
      <c r="B13" s="19" t="s">
        <v>155</v>
      </c>
      <c r="C13" s="23" t="s">
        <v>156</v>
      </c>
      <c r="D13" s="21">
        <v>100</v>
      </c>
      <c r="E13" s="22"/>
      <c r="F13" s="16">
        <f t="shared" si="0"/>
        <v>0</v>
      </c>
      <c r="G13" s="13"/>
    </row>
    <row r="14" ht="29" customHeight="1" spans="1:7">
      <c r="A14" s="13" t="s">
        <v>157</v>
      </c>
      <c r="B14" s="14" t="s">
        <v>48</v>
      </c>
      <c r="C14" s="20"/>
      <c r="D14" s="21"/>
      <c r="E14" s="22"/>
      <c r="F14" s="16" t="str">
        <f t="shared" si="0"/>
        <v/>
      </c>
      <c r="G14" s="17"/>
    </row>
    <row r="15" ht="29" customHeight="1" spans="1:7">
      <c r="A15" s="18" t="s">
        <v>158</v>
      </c>
      <c r="B15" s="19" t="s">
        <v>159</v>
      </c>
      <c r="C15" s="20" t="s">
        <v>142</v>
      </c>
      <c r="D15" s="21">
        <v>1000</v>
      </c>
      <c r="E15" s="22"/>
      <c r="F15" s="16">
        <f t="shared" si="0"/>
        <v>0</v>
      </c>
      <c r="G15" s="13"/>
    </row>
    <row r="16" ht="29" customHeight="1" spans="1:7">
      <c r="A16" s="18" t="s">
        <v>160</v>
      </c>
      <c r="B16" s="19" t="s">
        <v>161</v>
      </c>
      <c r="C16" s="20" t="s">
        <v>142</v>
      </c>
      <c r="D16" s="21">
        <v>250</v>
      </c>
      <c r="E16" s="22"/>
      <c r="F16" s="16">
        <f t="shared" si="0"/>
        <v>0</v>
      </c>
      <c r="G16" s="18"/>
    </row>
    <row r="17" ht="29" customHeight="1" spans="1:7">
      <c r="A17" s="18" t="s">
        <v>162</v>
      </c>
      <c r="B17" s="19" t="s">
        <v>163</v>
      </c>
      <c r="C17" s="20" t="s">
        <v>142</v>
      </c>
      <c r="D17" s="21">
        <v>100</v>
      </c>
      <c r="E17" s="22"/>
      <c r="F17" s="16">
        <f t="shared" si="0"/>
        <v>0</v>
      </c>
      <c r="G17" s="18"/>
    </row>
    <row r="18" ht="29" customHeight="1" spans="1:7">
      <c r="A18" s="18" t="s">
        <v>164</v>
      </c>
      <c r="B18" s="19" t="s">
        <v>165</v>
      </c>
      <c r="C18" s="20" t="s">
        <v>43</v>
      </c>
      <c r="D18" s="21">
        <v>1000</v>
      </c>
      <c r="E18" s="22"/>
      <c r="F18" s="16">
        <f t="shared" si="0"/>
        <v>0</v>
      </c>
      <c r="G18" s="18"/>
    </row>
    <row r="19" ht="29" customHeight="1" spans="1:7">
      <c r="A19" s="18">
        <v>302</v>
      </c>
      <c r="B19" s="19" t="s">
        <v>166</v>
      </c>
      <c r="C19" s="20" t="s">
        <v>43</v>
      </c>
      <c r="D19" s="21">
        <v>10000</v>
      </c>
      <c r="E19" s="22"/>
      <c r="F19" s="16">
        <f t="shared" si="0"/>
        <v>0</v>
      </c>
      <c r="G19" s="10" t="s">
        <v>167</v>
      </c>
    </row>
    <row r="20" ht="29" customHeight="1" spans="1:7">
      <c r="A20" s="18" t="s">
        <v>168</v>
      </c>
      <c r="B20" s="19" t="s">
        <v>169</v>
      </c>
      <c r="C20" s="20" t="s">
        <v>145</v>
      </c>
      <c r="D20" s="21">
        <v>300</v>
      </c>
      <c r="E20" s="22"/>
      <c r="F20" s="16">
        <f t="shared" si="0"/>
        <v>0</v>
      </c>
      <c r="G20" s="24"/>
    </row>
    <row r="21" ht="29" customHeight="1" spans="1:7">
      <c r="A21" s="18" t="s">
        <v>170</v>
      </c>
      <c r="B21" s="24" t="s">
        <v>171</v>
      </c>
      <c r="C21" s="20" t="s">
        <v>142</v>
      </c>
      <c r="D21" s="21">
        <v>3000</v>
      </c>
      <c r="E21" s="22"/>
      <c r="F21" s="16">
        <f t="shared" si="0"/>
        <v>0</v>
      </c>
      <c r="G21" s="24"/>
    </row>
    <row r="22" ht="29" customHeight="1" spans="1:7">
      <c r="A22" s="18" t="s">
        <v>172</v>
      </c>
      <c r="B22" s="24" t="s">
        <v>173</v>
      </c>
      <c r="C22" s="20" t="s">
        <v>142</v>
      </c>
      <c r="D22" s="21">
        <v>3000</v>
      </c>
      <c r="E22" s="22"/>
      <c r="F22" s="16">
        <f t="shared" si="0"/>
        <v>0</v>
      </c>
      <c r="G22" s="24"/>
    </row>
    <row r="23" ht="29" customHeight="1" spans="1:7">
      <c r="A23" s="18" t="s">
        <v>174</v>
      </c>
      <c r="B23" s="19" t="s">
        <v>175</v>
      </c>
      <c r="C23" s="20" t="s">
        <v>142</v>
      </c>
      <c r="D23" s="21">
        <v>6000</v>
      </c>
      <c r="E23" s="22"/>
      <c r="F23" s="16">
        <f t="shared" si="0"/>
        <v>0</v>
      </c>
      <c r="G23" s="24"/>
    </row>
    <row r="24" ht="29" customHeight="1" spans="1:7">
      <c r="A24" s="18" t="s">
        <v>176</v>
      </c>
      <c r="B24" s="24" t="s">
        <v>177</v>
      </c>
      <c r="C24" s="20" t="s">
        <v>145</v>
      </c>
      <c r="D24" s="21">
        <v>5</v>
      </c>
      <c r="E24" s="22"/>
      <c r="F24" s="16">
        <f t="shared" si="0"/>
        <v>0</v>
      </c>
      <c r="G24" s="24"/>
    </row>
    <row r="25" ht="29" customHeight="1" spans="1:7">
      <c r="A25" s="13" t="s">
        <v>178</v>
      </c>
      <c r="B25" s="25" t="s">
        <v>179</v>
      </c>
      <c r="C25" s="20"/>
      <c r="D25" s="21"/>
      <c r="E25" s="22"/>
      <c r="F25" s="16"/>
      <c r="G25" s="17"/>
    </row>
    <row r="26" ht="29" customHeight="1" spans="1:7">
      <c r="A26" s="18" t="s">
        <v>180</v>
      </c>
      <c r="B26" s="19" t="s">
        <v>181</v>
      </c>
      <c r="C26" s="23" t="s">
        <v>182</v>
      </c>
      <c r="D26" s="21">
        <v>20</v>
      </c>
      <c r="E26" s="22"/>
      <c r="F26" s="16">
        <f>D26*E26</f>
        <v>0</v>
      </c>
      <c r="G26" s="18"/>
    </row>
    <row r="27" ht="29" customHeight="1" spans="1:7">
      <c r="A27" s="18" t="s">
        <v>183</v>
      </c>
      <c r="B27" s="19" t="s">
        <v>184</v>
      </c>
      <c r="C27" s="26" t="s">
        <v>43</v>
      </c>
      <c r="D27" s="21">
        <v>1200</v>
      </c>
      <c r="E27" s="22"/>
      <c r="F27" s="16">
        <f>D27*E27</f>
        <v>0</v>
      </c>
      <c r="G27" s="18"/>
    </row>
    <row r="28" ht="29" customHeight="1" spans="1:7">
      <c r="A28" s="18">
        <v>402</v>
      </c>
      <c r="B28" s="19" t="s">
        <v>185</v>
      </c>
      <c r="C28" s="23" t="s">
        <v>186</v>
      </c>
      <c r="D28" s="21">
        <v>100</v>
      </c>
      <c r="E28" s="22"/>
      <c r="F28" s="16">
        <f>D28*E28</f>
        <v>0</v>
      </c>
      <c r="G28" s="18"/>
    </row>
    <row r="29" ht="29" customHeight="1" spans="1:7">
      <c r="A29" s="18">
        <v>403</v>
      </c>
      <c r="B29" s="19" t="s">
        <v>187</v>
      </c>
      <c r="C29" s="18"/>
      <c r="D29" s="21"/>
      <c r="E29" s="22"/>
      <c r="F29" s="16" t="str">
        <f>IF(D29="","",ROUND(D29*E29,0))</f>
        <v/>
      </c>
      <c r="G29" s="18"/>
    </row>
    <row r="30" ht="29" customHeight="1" spans="1:7">
      <c r="A30" s="18" t="s">
        <v>188</v>
      </c>
      <c r="B30" s="19" t="s">
        <v>189</v>
      </c>
      <c r="C30" s="27" t="s">
        <v>186</v>
      </c>
      <c r="D30" s="21">
        <v>500</v>
      </c>
      <c r="E30" s="22"/>
      <c r="F30" s="16">
        <f>IF(D30="","",ROUND(D30*E30,0))</f>
        <v>0</v>
      </c>
      <c r="G30" s="18"/>
    </row>
    <row r="31" ht="29" customHeight="1" spans="1:7">
      <c r="A31" s="18" t="s">
        <v>190</v>
      </c>
      <c r="B31" s="19" t="s">
        <v>191</v>
      </c>
      <c r="C31" s="27" t="s">
        <v>186</v>
      </c>
      <c r="D31" s="21">
        <v>100</v>
      </c>
      <c r="E31" s="22"/>
      <c r="F31" s="16">
        <f>IF(D31="","",ROUND(D31*E31,0))</f>
        <v>0</v>
      </c>
      <c r="G31" s="18"/>
    </row>
    <row r="32" ht="29" customHeight="1" spans="1:7">
      <c r="A32" s="28" t="s">
        <v>192</v>
      </c>
      <c r="B32" s="29" t="s">
        <v>193</v>
      </c>
      <c r="C32" s="28"/>
      <c r="D32" s="28"/>
      <c r="E32" s="30"/>
      <c r="F32" s="18" t="s">
        <v>54</v>
      </c>
      <c r="G32" s="31"/>
    </row>
    <row r="33" ht="29" customHeight="1" spans="1:7">
      <c r="A33" s="28" t="s">
        <v>194</v>
      </c>
      <c r="B33" s="29" t="s">
        <v>195</v>
      </c>
      <c r="C33" s="32" t="s">
        <v>142</v>
      </c>
      <c r="D33" s="20">
        <v>5000</v>
      </c>
      <c r="E33" s="33"/>
      <c r="F33" s="18">
        <f>D33*E33</f>
        <v>0</v>
      </c>
      <c r="G33" s="34" t="s">
        <v>196</v>
      </c>
    </row>
    <row r="34" ht="29" customHeight="1" spans="1:7">
      <c r="A34" s="28" t="s">
        <v>197</v>
      </c>
      <c r="B34" s="29" t="s">
        <v>198</v>
      </c>
      <c r="C34" s="35" t="s">
        <v>148</v>
      </c>
      <c r="D34" s="20">
        <v>6000</v>
      </c>
      <c r="E34" s="33"/>
      <c r="F34" s="18">
        <f t="shared" ref="F34:F35" si="1">D34*E34</f>
        <v>0</v>
      </c>
      <c r="G34" s="34" t="s">
        <v>199</v>
      </c>
    </row>
    <row r="35" ht="29" customHeight="1" spans="1:7">
      <c r="A35" s="28" t="s">
        <v>200</v>
      </c>
      <c r="B35" s="29" t="s">
        <v>201</v>
      </c>
      <c r="C35" s="32" t="s">
        <v>142</v>
      </c>
      <c r="D35" s="20">
        <v>300</v>
      </c>
      <c r="E35" s="33"/>
      <c r="F35" s="18">
        <f t="shared" si="1"/>
        <v>0</v>
      </c>
      <c r="G35" s="31"/>
    </row>
    <row r="36" ht="29" customHeight="1" spans="1:7">
      <c r="A36" s="36" t="s">
        <v>202</v>
      </c>
      <c r="B36" s="37" t="s">
        <v>203</v>
      </c>
      <c r="C36" s="38"/>
      <c r="D36" s="21"/>
      <c r="E36" s="39"/>
      <c r="F36" s="18" t="s">
        <v>54</v>
      </c>
      <c r="G36" s="20"/>
    </row>
    <row r="37" ht="29" customHeight="1" spans="1:7">
      <c r="A37" s="18" t="s">
        <v>204</v>
      </c>
      <c r="B37" s="19" t="s">
        <v>205</v>
      </c>
      <c r="C37" s="20" t="s">
        <v>43</v>
      </c>
      <c r="D37" s="21">
        <v>60</v>
      </c>
      <c r="E37" s="39"/>
      <c r="F37" s="18">
        <f>D37*E37</f>
        <v>0</v>
      </c>
      <c r="G37" s="20"/>
    </row>
    <row r="38" ht="29" customHeight="1" spans="1:7">
      <c r="A38" s="18" t="s">
        <v>206</v>
      </c>
      <c r="B38" s="37" t="s">
        <v>207</v>
      </c>
      <c r="C38" s="38" t="s">
        <v>145</v>
      </c>
      <c r="D38" s="21">
        <v>5</v>
      </c>
      <c r="E38" s="39"/>
      <c r="F38" s="18">
        <f t="shared" ref="F38:F39" si="2">D38*E38</f>
        <v>0</v>
      </c>
      <c r="G38" s="27" t="s">
        <v>208</v>
      </c>
    </row>
    <row r="39" ht="29" customHeight="1" spans="1:7">
      <c r="A39" s="18" t="s">
        <v>209</v>
      </c>
      <c r="B39" s="37" t="s">
        <v>210</v>
      </c>
      <c r="C39" s="38" t="s">
        <v>43</v>
      </c>
      <c r="D39" s="21">
        <v>100</v>
      </c>
      <c r="E39" s="39"/>
      <c r="F39" s="18">
        <f t="shared" si="2"/>
        <v>0</v>
      </c>
      <c r="G39" s="20"/>
    </row>
    <row r="40" ht="29" customHeight="1" spans="1:7">
      <c r="A40" s="18" t="s">
        <v>211</v>
      </c>
      <c r="B40" s="37" t="s">
        <v>212</v>
      </c>
      <c r="C40" s="38"/>
      <c r="D40" s="21"/>
      <c r="E40" s="39"/>
      <c r="F40" s="18" t="s">
        <v>54</v>
      </c>
      <c r="G40" s="20"/>
    </row>
    <row r="41" ht="29" customHeight="1" spans="1:7">
      <c r="A41" s="18" t="s">
        <v>213</v>
      </c>
      <c r="B41" s="40" t="s">
        <v>214</v>
      </c>
      <c r="C41" s="38" t="s">
        <v>43</v>
      </c>
      <c r="D41" s="21">
        <v>20</v>
      </c>
      <c r="E41" s="39"/>
      <c r="F41" s="18">
        <f>D41*E41</f>
        <v>0</v>
      </c>
      <c r="G41" s="41" t="s">
        <v>215</v>
      </c>
    </row>
    <row r="42" ht="29" customHeight="1" spans="1:7">
      <c r="A42" s="18" t="s">
        <v>216</v>
      </c>
      <c r="B42" s="42" t="s">
        <v>217</v>
      </c>
      <c r="C42" s="43" t="s">
        <v>43</v>
      </c>
      <c r="D42" s="21">
        <v>20</v>
      </c>
      <c r="E42" s="39"/>
      <c r="F42" s="18">
        <f>D42*E42</f>
        <v>0</v>
      </c>
      <c r="G42" s="41" t="s">
        <v>215</v>
      </c>
    </row>
    <row r="43" ht="29" customHeight="1" spans="1:7">
      <c r="A43" s="18" t="s">
        <v>218</v>
      </c>
      <c r="B43" s="42" t="s">
        <v>219</v>
      </c>
      <c r="C43" s="44" t="s">
        <v>220</v>
      </c>
      <c r="D43" s="21">
        <v>30</v>
      </c>
      <c r="E43" s="39"/>
      <c r="F43" s="18">
        <f>D43*E43</f>
        <v>0</v>
      </c>
      <c r="G43" s="45"/>
    </row>
    <row r="44" ht="29" customHeight="1" spans="1:7">
      <c r="A44" s="18">
        <v>406</v>
      </c>
      <c r="B44" s="19" t="s">
        <v>221</v>
      </c>
      <c r="C44" s="23" t="s">
        <v>156</v>
      </c>
      <c r="D44" s="21">
        <v>300</v>
      </c>
      <c r="E44" s="22"/>
      <c r="F44" s="18">
        <f>D44*E44</f>
        <v>0</v>
      </c>
      <c r="G44" s="18"/>
    </row>
    <row r="45" ht="29" customHeight="1" spans="1:7">
      <c r="A45" s="28" t="s">
        <v>222</v>
      </c>
      <c r="B45" s="46" t="s">
        <v>223</v>
      </c>
      <c r="C45" s="32" t="s">
        <v>142</v>
      </c>
      <c r="D45" s="21">
        <v>600</v>
      </c>
      <c r="E45" s="33"/>
      <c r="F45" s="18">
        <f>D45*E45</f>
        <v>0</v>
      </c>
      <c r="G45" s="27" t="s">
        <v>224</v>
      </c>
    </row>
    <row r="46" ht="29" customHeight="1" spans="1:7">
      <c r="A46" s="36" t="s">
        <v>225</v>
      </c>
      <c r="B46" s="37" t="s">
        <v>226</v>
      </c>
      <c r="C46" s="38"/>
      <c r="D46" s="21"/>
      <c r="E46" s="39"/>
      <c r="F46" s="18" t="s">
        <v>54</v>
      </c>
      <c r="G46" s="20"/>
    </row>
    <row r="47" ht="29" customHeight="1" spans="1:7">
      <c r="A47" s="36" t="s">
        <v>227</v>
      </c>
      <c r="B47" s="37" t="s">
        <v>228</v>
      </c>
      <c r="C47" s="38"/>
      <c r="D47" s="21"/>
      <c r="E47" s="39"/>
      <c r="F47" s="18" t="s">
        <v>54</v>
      </c>
      <c r="G47" s="20"/>
    </row>
    <row r="48" ht="29" customHeight="1" spans="1:7">
      <c r="A48" s="36" t="s">
        <v>229</v>
      </c>
      <c r="B48" s="37" t="s">
        <v>230</v>
      </c>
      <c r="C48" s="38" t="s">
        <v>43</v>
      </c>
      <c r="D48" s="21">
        <v>5500</v>
      </c>
      <c r="E48" s="39"/>
      <c r="F48" s="18">
        <f>D48*E48</f>
        <v>0</v>
      </c>
      <c r="G48" s="20"/>
    </row>
    <row r="49" ht="29" customHeight="1" spans="1:7">
      <c r="A49" s="36" t="s">
        <v>231</v>
      </c>
      <c r="B49" s="37" t="s">
        <v>232</v>
      </c>
      <c r="C49" s="38" t="s">
        <v>43</v>
      </c>
      <c r="D49" s="21">
        <v>1200</v>
      </c>
      <c r="E49" s="39"/>
      <c r="F49" s="18">
        <f>D49*E49</f>
        <v>0</v>
      </c>
      <c r="G49" s="20"/>
    </row>
    <row r="50" ht="29" customHeight="1" spans="1:7">
      <c r="A50" s="36" t="s">
        <v>233</v>
      </c>
      <c r="B50" s="37" t="s">
        <v>234</v>
      </c>
      <c r="C50" s="47" t="s">
        <v>148</v>
      </c>
      <c r="D50" s="21">
        <v>100</v>
      </c>
      <c r="E50" s="39"/>
      <c r="F50" s="18">
        <f>D50*E50</f>
        <v>0</v>
      </c>
      <c r="G50" s="18"/>
    </row>
    <row r="51" ht="29" customHeight="1" spans="1:7">
      <c r="A51" s="36" t="s">
        <v>235</v>
      </c>
      <c r="B51" s="37" t="s">
        <v>236</v>
      </c>
      <c r="C51" s="38"/>
      <c r="D51" s="21"/>
      <c r="E51" s="39"/>
      <c r="F51" s="18" t="s">
        <v>54</v>
      </c>
      <c r="G51" s="20"/>
    </row>
    <row r="52" ht="29" customHeight="1" spans="1:7">
      <c r="A52" s="36" t="s">
        <v>237</v>
      </c>
      <c r="B52" s="37" t="s">
        <v>238</v>
      </c>
      <c r="C52" s="38" t="s">
        <v>145</v>
      </c>
      <c r="D52" s="21">
        <v>3</v>
      </c>
      <c r="E52" s="39"/>
      <c r="F52" s="18">
        <f>D52*E52</f>
        <v>0</v>
      </c>
      <c r="G52" s="20"/>
    </row>
    <row r="53" ht="29" customHeight="1" spans="1:7">
      <c r="A53" s="36" t="s">
        <v>239</v>
      </c>
      <c r="B53" s="40" t="s">
        <v>240</v>
      </c>
      <c r="C53" s="38" t="s">
        <v>145</v>
      </c>
      <c r="D53" s="21">
        <v>9</v>
      </c>
      <c r="E53" s="39"/>
      <c r="F53" s="18">
        <f t="shared" ref="F53:F55" si="3">D53*E53</f>
        <v>0</v>
      </c>
      <c r="G53" s="31"/>
    </row>
    <row r="54" ht="29" customHeight="1" spans="1:7">
      <c r="A54" s="36" t="s">
        <v>241</v>
      </c>
      <c r="B54" s="37" t="s">
        <v>242</v>
      </c>
      <c r="C54" s="38" t="s">
        <v>145</v>
      </c>
      <c r="D54" s="21">
        <v>2</v>
      </c>
      <c r="E54" s="39"/>
      <c r="F54" s="18">
        <f t="shared" si="3"/>
        <v>0</v>
      </c>
      <c r="G54" s="20"/>
    </row>
    <row r="55" ht="29" customHeight="1" spans="1:7">
      <c r="A55" s="36" t="s">
        <v>243</v>
      </c>
      <c r="B55" s="37" t="s">
        <v>244</v>
      </c>
      <c r="C55" s="38" t="s">
        <v>145</v>
      </c>
      <c r="D55" s="21">
        <v>2</v>
      </c>
      <c r="E55" s="39"/>
      <c r="F55" s="18">
        <f t="shared" si="3"/>
        <v>0</v>
      </c>
      <c r="G55" s="20"/>
    </row>
    <row r="56" ht="29" customHeight="1" spans="1:7">
      <c r="A56" s="13" t="s">
        <v>245</v>
      </c>
      <c r="B56" s="25" t="s">
        <v>246</v>
      </c>
      <c r="C56" s="43"/>
      <c r="D56" s="21"/>
      <c r="E56" s="48"/>
      <c r="F56" s="49"/>
      <c r="G56" s="50"/>
    </row>
    <row r="57" ht="29" customHeight="1" spans="1:7">
      <c r="A57" s="51">
        <v>501</v>
      </c>
      <c r="B57" s="52" t="s">
        <v>247</v>
      </c>
      <c r="C57" s="38"/>
      <c r="D57" s="38"/>
      <c r="E57" s="39"/>
      <c r="F57" s="18"/>
      <c r="G57" s="20"/>
    </row>
    <row r="58" ht="29" customHeight="1" spans="1:7">
      <c r="A58" s="38" t="s">
        <v>67</v>
      </c>
      <c r="B58" s="37" t="s">
        <v>248</v>
      </c>
      <c r="C58" s="38" t="s">
        <v>249</v>
      </c>
      <c r="D58" s="38">
        <v>600</v>
      </c>
      <c r="E58" s="39"/>
      <c r="F58" s="53">
        <f>D58*E58</f>
        <v>0</v>
      </c>
      <c r="G58" s="54"/>
    </row>
    <row r="59" ht="29" customHeight="1" spans="1:7">
      <c r="A59" s="38" t="s">
        <v>69</v>
      </c>
      <c r="B59" s="37" t="s">
        <v>175</v>
      </c>
      <c r="C59" s="47" t="s">
        <v>148</v>
      </c>
      <c r="D59" s="38">
        <v>12000</v>
      </c>
      <c r="E59" s="39"/>
      <c r="F59" s="53">
        <f>D59*E59</f>
        <v>0</v>
      </c>
      <c r="G59" s="54"/>
    </row>
    <row r="60" ht="29" customHeight="1" spans="1:7">
      <c r="A60" s="38" t="s">
        <v>71</v>
      </c>
      <c r="B60" s="37" t="s">
        <v>250</v>
      </c>
      <c r="C60" s="38" t="s">
        <v>142</v>
      </c>
      <c r="D60" s="38">
        <v>6000</v>
      </c>
      <c r="E60" s="39"/>
      <c r="F60" s="53">
        <f>D60*E60</f>
        <v>0</v>
      </c>
      <c r="G60" s="54"/>
    </row>
    <row r="61" ht="29" customHeight="1" spans="1:7">
      <c r="A61" s="38" t="s">
        <v>73</v>
      </c>
      <c r="B61" s="37" t="s">
        <v>251</v>
      </c>
      <c r="C61" s="38" t="s">
        <v>142</v>
      </c>
      <c r="D61" s="38">
        <v>6000</v>
      </c>
      <c r="E61" s="39"/>
      <c r="F61" s="53">
        <f>D61*E61</f>
        <v>0</v>
      </c>
      <c r="G61" s="54"/>
    </row>
    <row r="62" ht="29" customHeight="1" spans="1:7">
      <c r="A62" s="38" t="s">
        <v>76</v>
      </c>
      <c r="B62" s="37" t="s">
        <v>252</v>
      </c>
      <c r="C62" s="38" t="s">
        <v>43</v>
      </c>
      <c r="D62" s="38">
        <v>1200</v>
      </c>
      <c r="E62" s="39"/>
      <c r="F62" s="53">
        <f>D62*E62</f>
        <v>0</v>
      </c>
      <c r="G62" s="54"/>
    </row>
    <row r="63" ht="29" customHeight="1" spans="1:7">
      <c r="A63" s="38" t="s">
        <v>78</v>
      </c>
      <c r="B63" s="37" t="s">
        <v>253</v>
      </c>
      <c r="C63" s="38" t="s">
        <v>43</v>
      </c>
      <c r="D63" s="38">
        <v>50</v>
      </c>
      <c r="E63" s="39"/>
      <c r="F63" s="53">
        <f t="shared" ref="F63:F74" si="4">D63*E63</f>
        <v>0</v>
      </c>
      <c r="G63" s="54"/>
    </row>
    <row r="64" ht="29" customHeight="1" spans="1:7">
      <c r="A64" s="38" t="s">
        <v>80</v>
      </c>
      <c r="B64" s="37" t="s">
        <v>254</v>
      </c>
      <c r="C64" s="38" t="s">
        <v>43</v>
      </c>
      <c r="D64" s="38">
        <v>40</v>
      </c>
      <c r="E64" s="39"/>
      <c r="F64" s="53">
        <f t="shared" si="4"/>
        <v>0</v>
      </c>
      <c r="G64" s="54"/>
    </row>
    <row r="65" ht="29" customHeight="1" spans="1:7">
      <c r="A65" s="38" t="s">
        <v>82</v>
      </c>
      <c r="B65" s="37" t="s">
        <v>255</v>
      </c>
      <c r="C65" s="38" t="s">
        <v>43</v>
      </c>
      <c r="D65" s="38">
        <v>20</v>
      </c>
      <c r="E65" s="39"/>
      <c r="F65" s="53">
        <f t="shared" si="4"/>
        <v>0</v>
      </c>
      <c r="G65" s="54"/>
    </row>
    <row r="66" ht="29" customHeight="1" spans="1:7">
      <c r="A66" s="38" t="s">
        <v>84</v>
      </c>
      <c r="B66" s="37" t="s">
        <v>256</v>
      </c>
      <c r="C66" s="38" t="s">
        <v>43</v>
      </c>
      <c r="D66" s="38">
        <v>45</v>
      </c>
      <c r="E66" s="39"/>
      <c r="F66" s="53">
        <f t="shared" si="4"/>
        <v>0</v>
      </c>
      <c r="G66" s="54"/>
    </row>
    <row r="67" ht="29" customHeight="1" spans="1:7">
      <c r="A67" s="38" t="s">
        <v>87</v>
      </c>
      <c r="B67" s="37" t="s">
        <v>257</v>
      </c>
      <c r="C67" s="38" t="s">
        <v>43</v>
      </c>
      <c r="D67" s="38">
        <v>200</v>
      </c>
      <c r="E67" s="39"/>
      <c r="F67" s="53">
        <f t="shared" si="4"/>
        <v>0</v>
      </c>
      <c r="G67" s="54"/>
    </row>
    <row r="68" ht="29" customHeight="1" spans="1:7">
      <c r="A68" s="38" t="s">
        <v>89</v>
      </c>
      <c r="B68" s="37" t="s">
        <v>258</v>
      </c>
      <c r="C68" s="47" t="s">
        <v>156</v>
      </c>
      <c r="D68" s="38">
        <v>300</v>
      </c>
      <c r="E68" s="39"/>
      <c r="F68" s="53">
        <f t="shared" si="4"/>
        <v>0</v>
      </c>
      <c r="G68" s="54"/>
    </row>
    <row r="69" ht="29" customHeight="1" spans="1:7">
      <c r="A69" s="38" t="s">
        <v>91</v>
      </c>
      <c r="B69" s="37" t="s">
        <v>259</v>
      </c>
      <c r="C69" s="47" t="s">
        <v>220</v>
      </c>
      <c r="D69" s="38">
        <v>240</v>
      </c>
      <c r="E69" s="39"/>
      <c r="F69" s="53">
        <f t="shared" si="4"/>
        <v>0</v>
      </c>
      <c r="G69" s="54"/>
    </row>
    <row r="70" ht="29" customHeight="1" spans="1:7">
      <c r="A70" s="38" t="s">
        <v>93</v>
      </c>
      <c r="B70" s="37" t="s">
        <v>260</v>
      </c>
      <c r="C70" s="47" t="s">
        <v>220</v>
      </c>
      <c r="D70" s="38">
        <v>120</v>
      </c>
      <c r="E70" s="39"/>
      <c r="F70" s="53">
        <f t="shared" si="4"/>
        <v>0</v>
      </c>
      <c r="G70" s="54"/>
    </row>
    <row r="71" ht="29" customHeight="1" spans="1:7">
      <c r="A71" s="38" t="s">
        <v>261</v>
      </c>
      <c r="B71" s="37" t="s">
        <v>262</v>
      </c>
      <c r="C71" s="38" t="s">
        <v>43</v>
      </c>
      <c r="D71" s="38">
        <v>30</v>
      </c>
      <c r="E71" s="39"/>
      <c r="F71" s="53">
        <f t="shared" si="4"/>
        <v>0</v>
      </c>
      <c r="G71" s="54"/>
    </row>
    <row r="72" ht="29" customHeight="1" spans="1:7">
      <c r="A72" s="38" t="s">
        <v>263</v>
      </c>
      <c r="B72" s="37" t="s">
        <v>264</v>
      </c>
      <c r="C72" s="38" t="s">
        <v>142</v>
      </c>
      <c r="D72" s="38">
        <v>6000</v>
      </c>
      <c r="E72" s="39"/>
      <c r="F72" s="53">
        <f t="shared" si="4"/>
        <v>0</v>
      </c>
      <c r="G72" s="55" t="s">
        <v>265</v>
      </c>
    </row>
    <row r="73" ht="29" customHeight="1" spans="1:7">
      <c r="A73" s="38" t="s">
        <v>266</v>
      </c>
      <c r="B73" s="37" t="s">
        <v>267</v>
      </c>
      <c r="C73" s="38" t="s">
        <v>142</v>
      </c>
      <c r="D73" s="38">
        <v>500</v>
      </c>
      <c r="E73" s="39"/>
      <c r="F73" s="53">
        <f t="shared" si="4"/>
        <v>0</v>
      </c>
      <c r="G73" s="54"/>
    </row>
    <row r="74" ht="29" customHeight="1" spans="1:7">
      <c r="A74" s="38" t="s">
        <v>268</v>
      </c>
      <c r="B74" s="46" t="s">
        <v>269</v>
      </c>
      <c r="C74" s="20" t="s">
        <v>43</v>
      </c>
      <c r="D74" s="20">
        <v>30</v>
      </c>
      <c r="E74" s="33"/>
      <c r="F74" s="20">
        <f t="shared" si="4"/>
        <v>0</v>
      </c>
      <c r="G74" s="54"/>
    </row>
    <row r="75" ht="29" customHeight="1" spans="1:7">
      <c r="A75" s="51">
        <v>502</v>
      </c>
      <c r="B75" s="52" t="s">
        <v>270</v>
      </c>
      <c r="C75" s="38"/>
      <c r="D75" s="38"/>
      <c r="E75" s="39"/>
      <c r="F75" s="53"/>
      <c r="G75" s="54"/>
    </row>
    <row r="76" ht="29" customHeight="1" spans="1:7">
      <c r="A76" s="38" t="s">
        <v>96</v>
      </c>
      <c r="B76" s="52" t="s">
        <v>271</v>
      </c>
      <c r="C76" s="38"/>
      <c r="D76" s="38"/>
      <c r="E76" s="39"/>
      <c r="F76" s="53"/>
      <c r="G76" s="54"/>
    </row>
    <row r="77" ht="29" customHeight="1" spans="1:7">
      <c r="A77" s="38" t="s">
        <v>272</v>
      </c>
      <c r="B77" s="37" t="s">
        <v>273</v>
      </c>
      <c r="C77" s="47" t="s">
        <v>274</v>
      </c>
      <c r="D77" s="38">
        <v>3</v>
      </c>
      <c r="E77" s="39"/>
      <c r="F77" s="53">
        <f t="shared" ref="F77:F84" si="5">D77*E77</f>
        <v>0</v>
      </c>
      <c r="G77" s="55" t="s">
        <v>275</v>
      </c>
    </row>
    <row r="78" ht="29" customHeight="1" spans="1:7">
      <c r="A78" s="38" t="s">
        <v>276</v>
      </c>
      <c r="B78" s="37" t="s">
        <v>277</v>
      </c>
      <c r="C78" s="47" t="s">
        <v>278</v>
      </c>
      <c r="D78" s="38">
        <v>1</v>
      </c>
      <c r="E78" s="39"/>
      <c r="F78" s="53">
        <f t="shared" si="5"/>
        <v>0</v>
      </c>
      <c r="G78" s="54" t="s">
        <v>279</v>
      </c>
    </row>
    <row r="79" ht="29" customHeight="1" spans="1:7">
      <c r="A79" s="38" t="s">
        <v>280</v>
      </c>
      <c r="B79" s="37" t="s">
        <v>281</v>
      </c>
      <c r="C79" s="47" t="s">
        <v>278</v>
      </c>
      <c r="D79" s="38">
        <v>1</v>
      </c>
      <c r="E79" s="39"/>
      <c r="F79" s="53">
        <f>ROUND(D79*E79,2)</f>
        <v>0</v>
      </c>
      <c r="G79" s="54" t="s">
        <v>282</v>
      </c>
    </row>
    <row r="80" ht="29" customHeight="1" spans="1:7">
      <c r="A80" s="38" t="s">
        <v>283</v>
      </c>
      <c r="B80" s="37" t="s">
        <v>284</v>
      </c>
      <c r="C80" s="47" t="s">
        <v>278</v>
      </c>
      <c r="D80" s="38">
        <v>1</v>
      </c>
      <c r="E80" s="39"/>
      <c r="F80" s="53">
        <f>ROUND(D80*E80,2)</f>
        <v>0</v>
      </c>
      <c r="G80" s="54"/>
    </row>
    <row r="81" ht="29" customHeight="1" spans="1:7">
      <c r="A81" s="38" t="s">
        <v>285</v>
      </c>
      <c r="B81" s="37" t="s">
        <v>286</v>
      </c>
      <c r="C81" s="38" t="s">
        <v>142</v>
      </c>
      <c r="D81" s="38">
        <v>1200</v>
      </c>
      <c r="E81" s="39"/>
      <c r="F81" s="53">
        <f t="shared" si="5"/>
        <v>0</v>
      </c>
      <c r="G81" s="54"/>
    </row>
    <row r="82" ht="29" customHeight="1" spans="1:7">
      <c r="A82" s="38" t="s">
        <v>287</v>
      </c>
      <c r="B82" s="37" t="s">
        <v>288</v>
      </c>
      <c r="C82" s="38" t="s">
        <v>142</v>
      </c>
      <c r="D82" s="38">
        <v>385</v>
      </c>
      <c r="E82" s="39"/>
      <c r="F82" s="53">
        <f t="shared" si="5"/>
        <v>0</v>
      </c>
      <c r="G82" s="55" t="s">
        <v>289</v>
      </c>
    </row>
    <row r="83" ht="29" customHeight="1" spans="1:7">
      <c r="A83" s="38" t="s">
        <v>290</v>
      </c>
      <c r="B83" s="37" t="s">
        <v>291</v>
      </c>
      <c r="C83" s="47" t="s">
        <v>278</v>
      </c>
      <c r="D83" s="38">
        <v>1</v>
      </c>
      <c r="E83" s="39"/>
      <c r="F83" s="53">
        <f t="shared" si="5"/>
        <v>0</v>
      </c>
      <c r="G83" s="55" t="s">
        <v>292</v>
      </c>
    </row>
    <row r="84" ht="29" customHeight="1" spans="1:7">
      <c r="A84" s="38" t="s">
        <v>293</v>
      </c>
      <c r="B84" s="37" t="s">
        <v>294</v>
      </c>
      <c r="C84" s="47" t="s">
        <v>278</v>
      </c>
      <c r="D84" s="38">
        <v>1</v>
      </c>
      <c r="E84" s="39"/>
      <c r="F84" s="53">
        <f t="shared" si="5"/>
        <v>0</v>
      </c>
      <c r="G84" s="55" t="s">
        <v>295</v>
      </c>
    </row>
    <row r="85" ht="29" customHeight="1" spans="1:7">
      <c r="A85" s="38" t="s">
        <v>296</v>
      </c>
      <c r="B85" s="52" t="s">
        <v>297</v>
      </c>
      <c r="C85" s="38"/>
      <c r="D85" s="38"/>
      <c r="E85" s="39"/>
      <c r="F85" s="53"/>
      <c r="G85" s="54"/>
    </row>
    <row r="86" ht="29" customHeight="1" spans="1:7">
      <c r="A86" s="38" t="s">
        <v>298</v>
      </c>
      <c r="B86" s="37" t="s">
        <v>299</v>
      </c>
      <c r="C86" s="47" t="s">
        <v>278</v>
      </c>
      <c r="D86" s="38">
        <v>1</v>
      </c>
      <c r="E86" s="39"/>
      <c r="F86" s="53">
        <f>D86*E86</f>
        <v>0</v>
      </c>
      <c r="G86" s="54"/>
    </row>
    <row r="87" ht="29" customHeight="1" spans="1:7">
      <c r="A87" s="38" t="s">
        <v>300</v>
      </c>
      <c r="B87" s="37" t="s">
        <v>301</v>
      </c>
      <c r="C87" s="47" t="s">
        <v>278</v>
      </c>
      <c r="D87" s="38">
        <v>1</v>
      </c>
      <c r="E87" s="39"/>
      <c r="F87" s="53">
        <f t="shared" ref="F87:F88" si="6">D87*E87</f>
        <v>0</v>
      </c>
      <c r="G87" s="54"/>
    </row>
    <row r="88" ht="29" customHeight="1" spans="1:7">
      <c r="A88" s="38" t="s">
        <v>302</v>
      </c>
      <c r="B88" s="37" t="s">
        <v>303</v>
      </c>
      <c r="C88" s="47" t="s">
        <v>278</v>
      </c>
      <c r="D88" s="38">
        <v>1</v>
      </c>
      <c r="E88" s="39"/>
      <c r="F88" s="53">
        <f t="shared" si="6"/>
        <v>0</v>
      </c>
      <c r="G88" s="54"/>
    </row>
    <row r="89" ht="29" customHeight="1" spans="1:7">
      <c r="A89" s="13" t="s">
        <v>304</v>
      </c>
      <c r="B89" s="14" t="s">
        <v>305</v>
      </c>
      <c r="C89" s="20"/>
      <c r="D89" s="21"/>
      <c r="E89" s="22"/>
      <c r="F89" s="16" t="str">
        <f t="shared" ref="F89:F104" si="7">IF(D89="","",ROUND(D89*E89,0))</f>
        <v/>
      </c>
      <c r="G89" s="17"/>
    </row>
    <row r="90" ht="29" customHeight="1" spans="1:7">
      <c r="A90" s="18" t="s">
        <v>306</v>
      </c>
      <c r="B90" s="19" t="s">
        <v>307</v>
      </c>
      <c r="C90" s="23" t="s">
        <v>156</v>
      </c>
      <c r="D90" s="21">
        <v>50</v>
      </c>
      <c r="E90" s="33"/>
      <c r="F90" s="16">
        <f t="shared" si="7"/>
        <v>0</v>
      </c>
      <c r="G90" s="18"/>
    </row>
    <row r="91" ht="29" customHeight="1" spans="1:7">
      <c r="A91" s="18" t="s">
        <v>308</v>
      </c>
      <c r="B91" s="19" t="s">
        <v>309</v>
      </c>
      <c r="C91" s="23" t="s">
        <v>310</v>
      </c>
      <c r="D91" s="21">
        <v>140</v>
      </c>
      <c r="E91" s="33"/>
      <c r="F91" s="16">
        <f t="shared" si="7"/>
        <v>0</v>
      </c>
      <c r="G91" s="18"/>
    </row>
    <row r="92" ht="29" customHeight="1" spans="1:7">
      <c r="A92" s="18" t="s">
        <v>311</v>
      </c>
      <c r="B92" s="19" t="s">
        <v>312</v>
      </c>
      <c r="C92" s="23" t="s">
        <v>220</v>
      </c>
      <c r="D92" s="21">
        <v>100</v>
      </c>
      <c r="E92" s="33"/>
      <c r="F92" s="16">
        <f t="shared" si="7"/>
        <v>0</v>
      </c>
      <c r="G92" s="18"/>
    </row>
    <row r="93" ht="29" customHeight="1" spans="1:7">
      <c r="A93" s="18" t="s">
        <v>313</v>
      </c>
      <c r="B93" s="19" t="s">
        <v>314</v>
      </c>
      <c r="C93" s="23" t="s">
        <v>310</v>
      </c>
      <c r="D93" s="21">
        <v>100</v>
      </c>
      <c r="E93" s="33"/>
      <c r="F93" s="16">
        <f t="shared" si="7"/>
        <v>0</v>
      </c>
      <c r="G93" s="18"/>
    </row>
    <row r="94" ht="29" customHeight="1" spans="1:7">
      <c r="A94" s="18" t="s">
        <v>315</v>
      </c>
      <c r="B94" s="19" t="s">
        <v>316</v>
      </c>
      <c r="C94" s="23" t="s">
        <v>310</v>
      </c>
      <c r="D94" s="21">
        <v>300</v>
      </c>
      <c r="E94" s="33"/>
      <c r="F94" s="16">
        <f t="shared" si="7"/>
        <v>0</v>
      </c>
      <c r="G94" s="18"/>
    </row>
    <row r="95" ht="29" customHeight="1" spans="1:7">
      <c r="A95" s="18" t="s">
        <v>317</v>
      </c>
      <c r="B95" s="19" t="s">
        <v>318</v>
      </c>
      <c r="C95" s="20" t="s">
        <v>142</v>
      </c>
      <c r="D95" s="21">
        <v>200</v>
      </c>
      <c r="E95" s="33"/>
      <c r="F95" s="16">
        <f t="shared" si="7"/>
        <v>0</v>
      </c>
      <c r="G95" s="18"/>
    </row>
    <row r="96" ht="29" customHeight="1" spans="1:7">
      <c r="A96" s="18" t="s">
        <v>319</v>
      </c>
      <c r="B96" s="19" t="s">
        <v>320</v>
      </c>
      <c r="C96" s="23" t="s">
        <v>220</v>
      </c>
      <c r="D96" s="21">
        <v>200</v>
      </c>
      <c r="E96" s="33"/>
      <c r="F96" s="16">
        <f t="shared" si="7"/>
        <v>0</v>
      </c>
      <c r="G96" s="18"/>
    </row>
    <row r="97" ht="29" customHeight="1" spans="1:7">
      <c r="A97" s="18" t="s">
        <v>321</v>
      </c>
      <c r="B97" s="19" t="s">
        <v>322</v>
      </c>
      <c r="C97" s="20" t="s">
        <v>43</v>
      </c>
      <c r="D97" s="21">
        <v>300</v>
      </c>
      <c r="E97" s="22"/>
      <c r="F97" s="16">
        <f t="shared" si="7"/>
        <v>0</v>
      </c>
      <c r="G97" s="27" t="s">
        <v>323</v>
      </c>
    </row>
    <row r="98" ht="29" customHeight="1" spans="1:7">
      <c r="A98" s="18" t="s">
        <v>324</v>
      </c>
      <c r="B98" s="19" t="s">
        <v>325</v>
      </c>
      <c r="C98" s="20" t="s">
        <v>142</v>
      </c>
      <c r="D98" s="21">
        <v>3000</v>
      </c>
      <c r="E98" s="22"/>
      <c r="F98" s="16">
        <f t="shared" si="7"/>
        <v>0</v>
      </c>
      <c r="G98" s="27" t="s">
        <v>323</v>
      </c>
    </row>
    <row r="99" ht="29" customHeight="1" spans="1:7">
      <c r="A99" s="18" t="s">
        <v>326</v>
      </c>
      <c r="B99" s="19" t="s">
        <v>327</v>
      </c>
      <c r="C99" s="23" t="s">
        <v>156</v>
      </c>
      <c r="D99" s="21">
        <v>100</v>
      </c>
      <c r="E99" s="22"/>
      <c r="F99" s="16">
        <f t="shared" si="7"/>
        <v>0</v>
      </c>
      <c r="G99" s="18"/>
    </row>
    <row r="100" ht="29" customHeight="1" spans="1:7">
      <c r="A100" s="18" t="s">
        <v>328</v>
      </c>
      <c r="B100" s="19" t="s">
        <v>329</v>
      </c>
      <c r="C100" s="20" t="s">
        <v>43</v>
      </c>
      <c r="D100" s="21">
        <v>500</v>
      </c>
      <c r="E100" s="22"/>
      <c r="F100" s="16">
        <f t="shared" si="7"/>
        <v>0</v>
      </c>
      <c r="G100" s="18"/>
    </row>
    <row r="101" ht="29" customHeight="1" spans="1:7">
      <c r="A101" s="18" t="s">
        <v>330</v>
      </c>
      <c r="B101" s="19" t="s">
        <v>331</v>
      </c>
      <c r="C101" s="23" t="s">
        <v>220</v>
      </c>
      <c r="D101" s="21">
        <v>200</v>
      </c>
      <c r="E101" s="22"/>
      <c r="F101" s="16">
        <f t="shared" si="7"/>
        <v>0</v>
      </c>
      <c r="G101" s="18"/>
    </row>
    <row r="102" ht="29" customHeight="1" spans="1:7">
      <c r="A102" s="18" t="s">
        <v>332</v>
      </c>
      <c r="B102" s="19" t="s">
        <v>333</v>
      </c>
      <c r="C102" s="23" t="s">
        <v>220</v>
      </c>
      <c r="D102" s="21">
        <v>6</v>
      </c>
      <c r="E102" s="22"/>
      <c r="F102" s="16">
        <f t="shared" si="7"/>
        <v>0</v>
      </c>
      <c r="G102" s="18"/>
    </row>
    <row r="103" ht="29" customHeight="1" spans="1:7">
      <c r="A103" s="18" t="s">
        <v>334</v>
      </c>
      <c r="B103" s="19" t="s">
        <v>335</v>
      </c>
      <c r="C103" s="23" t="s">
        <v>336</v>
      </c>
      <c r="D103" s="21">
        <v>30</v>
      </c>
      <c r="E103" s="22"/>
      <c r="F103" s="16">
        <f>D103*E103</f>
        <v>0</v>
      </c>
      <c r="G103" s="18"/>
    </row>
    <row r="104" ht="29" customHeight="1" spans="1:7">
      <c r="A104" s="18" t="s">
        <v>337</v>
      </c>
      <c r="B104" s="19" t="s">
        <v>338</v>
      </c>
      <c r="C104" s="20" t="s">
        <v>43</v>
      </c>
      <c r="D104" s="21">
        <v>7600</v>
      </c>
      <c r="E104" s="22"/>
      <c r="F104" s="16">
        <f t="shared" si="7"/>
        <v>0</v>
      </c>
      <c r="G104" s="18"/>
    </row>
    <row r="105" ht="29" customHeight="1" spans="1:7">
      <c r="A105" s="13" t="s">
        <v>339</v>
      </c>
      <c r="B105" s="14" t="s">
        <v>340</v>
      </c>
      <c r="C105" s="20"/>
      <c r="D105" s="21"/>
      <c r="E105" s="56"/>
      <c r="F105" s="16"/>
      <c r="G105" s="15"/>
    </row>
    <row r="106" ht="29" customHeight="1" spans="1:7">
      <c r="A106" s="18">
        <v>700</v>
      </c>
      <c r="B106" s="19" t="s">
        <v>341</v>
      </c>
      <c r="C106" s="21"/>
      <c r="D106" s="21"/>
      <c r="E106" s="22"/>
      <c r="F106" s="21"/>
      <c r="G106" s="57"/>
    </row>
    <row r="107" ht="29" customHeight="1" spans="1:7">
      <c r="A107" s="18" t="s">
        <v>342</v>
      </c>
      <c r="B107" s="19" t="s">
        <v>343</v>
      </c>
      <c r="C107" s="58" t="s">
        <v>148</v>
      </c>
      <c r="D107" s="21">
        <v>1000</v>
      </c>
      <c r="E107" s="22"/>
      <c r="F107" s="21">
        <f t="shared" ref="F107" si="8">ROUND(E107*D107,0)</f>
        <v>0</v>
      </c>
      <c r="G107" s="57"/>
    </row>
    <row r="108" ht="29" customHeight="1" spans="1:7">
      <c r="A108" s="59" t="s">
        <v>344</v>
      </c>
      <c r="B108" s="60" t="s">
        <v>345</v>
      </c>
      <c r="C108" s="61"/>
      <c r="D108" s="62">
        <f>SUM(F4:F107)</f>
        <v>0</v>
      </c>
      <c r="E108" s="63"/>
      <c r="F108" s="64"/>
      <c r="G108" s="65"/>
    </row>
    <row r="109" ht="29" customHeight="1" spans="1:7">
      <c r="A109" s="59" t="s">
        <v>346</v>
      </c>
      <c r="B109" s="60" t="s">
        <v>121</v>
      </c>
      <c r="C109" s="61"/>
      <c r="D109" s="66">
        <f>D108*0.08</f>
        <v>0</v>
      </c>
      <c r="E109" s="67"/>
      <c r="F109" s="68"/>
      <c r="G109" s="65"/>
    </row>
    <row r="110" ht="29" customHeight="1" spans="1:7">
      <c r="A110" s="59" t="s">
        <v>347</v>
      </c>
      <c r="B110" s="60" t="s">
        <v>123</v>
      </c>
      <c r="C110" s="61"/>
      <c r="D110" s="62">
        <f>D108*0.02</f>
        <v>0</v>
      </c>
      <c r="E110" s="63"/>
      <c r="F110" s="64"/>
      <c r="G110" s="65"/>
    </row>
    <row r="111" ht="29" customHeight="1" spans="1:7">
      <c r="A111" s="60" t="s">
        <v>124</v>
      </c>
      <c r="B111" s="69"/>
      <c r="C111" s="61"/>
      <c r="D111" s="70">
        <f>D108+D109+D110</f>
        <v>0</v>
      </c>
      <c r="E111" s="71"/>
      <c r="F111" s="72"/>
      <c r="G111" s="65"/>
    </row>
  </sheetData>
  <sheetProtection algorithmName="SHA-512" hashValue="NjvllaEAaAhmkHAyVIYcktQdDE2nYqYuZkGMN9v0P/7YRQcHIqFo/0mTX+/x0DoaczWp1lrp0M42SZyHphj1kQ==" saltValue="1bsC+27saAiv7fU5NTIr9Q==" spinCount="100000" sheet="1" formatColumns="0" formatRows="0" objects="1"/>
  <mergeCells count="11">
    <mergeCell ref="A1:G1"/>
    <mergeCell ref="A2:E2"/>
    <mergeCell ref="F2:G2"/>
    <mergeCell ref="B108:C108"/>
    <mergeCell ref="D108:F108"/>
    <mergeCell ref="B109:C109"/>
    <mergeCell ref="D109:F109"/>
    <mergeCell ref="B110:C110"/>
    <mergeCell ref="D110:F110"/>
    <mergeCell ref="A111:C111"/>
    <mergeCell ref="D111:F111"/>
  </mergeCells>
  <conditionalFormatting sqref="A28">
    <cfRule type="cellIs" dxfId="0" priority="14" stopIfTrue="1" operator="equal">
      <formula>0</formula>
    </cfRule>
  </conditionalFormatting>
  <conditionalFormatting sqref="A30">
    <cfRule type="cellIs" dxfId="0" priority="11" stopIfTrue="1" operator="equal">
      <formula>0</formula>
    </cfRule>
  </conditionalFormatting>
  <conditionalFormatting sqref="C30">
    <cfRule type="cellIs" dxfId="0" priority="6" stopIfTrue="1" operator="equal">
      <formula>0</formula>
    </cfRule>
  </conditionalFormatting>
  <conditionalFormatting sqref="A108">
    <cfRule type="cellIs" dxfId="0" priority="2" stopIfTrue="1" operator="equal">
      <formula>0</formula>
    </cfRule>
  </conditionalFormatting>
  <conditionalFormatting sqref="A37:A44">
    <cfRule type="cellIs" dxfId="0" priority="12" stopIfTrue="1" operator="equal">
      <formula>0</formula>
    </cfRule>
  </conditionalFormatting>
  <conditionalFormatting sqref="G83:G84">
    <cfRule type="cellIs" dxfId="0" priority="1" stopIfTrue="1" operator="equal">
      <formula>0</formula>
    </cfRule>
  </conditionalFormatting>
  <conditionalFormatting sqref="A15:A25 A105 G28:G82 G92:G107 G85:G90">
    <cfRule type="cellIs" dxfId="0" priority="13" stopIfTrue="1" operator="equal">
      <formula>0</formula>
    </cfRule>
  </conditionalFormatting>
  <conditionalFormatting sqref="A89:A104 A56">
    <cfRule type="cellIs" dxfId="0" priority="3" stopIfTrue="1" operator="equal">
      <formula>0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 </vt:lpstr>
      <vt:lpstr>总价</vt:lpstr>
      <vt:lpstr>基价类</vt:lpstr>
      <vt:lpstr>单价类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卫东 胡</dc:creator>
  <cp:lastModifiedBy>ss</cp:lastModifiedBy>
  <dcterms:created xsi:type="dcterms:W3CDTF">2025-03-11T01:36:00Z</dcterms:created>
  <cp:lastPrinted>2025-03-27T00:50:00Z</cp:lastPrinted>
  <dcterms:modified xsi:type="dcterms:W3CDTF">2025-06-12T01:22:53Z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CFBA8542F4064F5A96728274664693FF_13</vt:lpwstr>
  </property>
  <property fmtid="{D5CDD505-2E9C-101B-9397-08002B2CF9AE}" pid="3" name="KSOProductBuildVer">
    <vt:lpwstr>2052-12.1.0.21171</vt:lpwstr>
  </property>
</Properties>
</file>