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造价\桥隧\2025\仙新路隧道\工程量\9.28\"/>
    </mc:Choice>
  </mc:AlternateContent>
  <xr:revisionPtr revIDLastSave="0" documentId="13_ncr:1_{32C67F5C-9BBA-461F-B2D2-EFAA758B3480}" xr6:coauthVersionLast="47" xr6:coauthVersionMax="47" xr10:uidLastSave="{00000000-0000-0000-0000-000000000000}"/>
  <bookViews>
    <workbookView xWindow="-120" yWindow="-120" windowWidth="29040" windowHeight="15720" tabRatio="835" activeTab="1" xr2:uid="{00000000-000D-0000-FFFF-FFFF00000000}"/>
  </bookViews>
  <sheets>
    <sheet name="封面" sheetId="27" r:id="rId1"/>
    <sheet name="总说明" sheetId="28" r:id="rId2"/>
    <sheet name="汇总表" sheetId="13" r:id="rId3"/>
    <sheet name="第100章" sheetId="35" r:id="rId4"/>
    <sheet name="第200章" sheetId="25" r:id="rId5"/>
    <sheet name="第300章" sheetId="32" r:id="rId6"/>
    <sheet name="第400章" sheetId="34" r:id="rId7"/>
  </sheets>
  <definedNames>
    <definedName name="_xlnm.Print_Area" localSheetId="4">第200章!$A$1:$G$12</definedName>
    <definedName name="_xlnm.Print_Area" localSheetId="5">第300章!$A$1:$G$8</definedName>
    <definedName name="_xlnm.Print_Area" localSheetId="6">第400章!$A$1:$G$8</definedName>
    <definedName name="_xlnm.Print_Area" localSheetId="2">汇总表!$A$1:$D$14</definedName>
    <definedName name="_xlnm.Print_Area" localSheetId="1">总说明!$A$1:$A$26</definedName>
    <definedName name="_xlnm.Print_Titles" localSheetId="3">第100章!$1:$4</definedName>
    <definedName name="_xlnm.Print_Titles" localSheetId="4">第200章!$1:$4</definedName>
    <definedName name="_xlnm.Print_Titles" localSheetId="5">第300章!$1:$4</definedName>
    <definedName name="_xlnm.Print_Titles" localSheetId="6">第400章!$1:$4</definedName>
    <definedName name="_xlnm.Print_Titles" localSheetId="1">总说明!$1:$2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4" l="1"/>
  <c r="G7" i="34"/>
  <c r="G6" i="34"/>
  <c r="F3" i="34"/>
  <c r="A2" i="34"/>
  <c r="E8" i="32"/>
  <c r="G7" i="32"/>
  <c r="G6" i="32"/>
  <c r="F3" i="32"/>
  <c r="A2" i="32"/>
  <c r="E12" i="25"/>
  <c r="G11" i="25"/>
  <c r="G10" i="25"/>
  <c r="G9" i="25"/>
  <c r="G8" i="25"/>
  <c r="G7" i="25"/>
  <c r="G6" i="25"/>
  <c r="F3" i="25"/>
  <c r="A2" i="25"/>
  <c r="E111" i="35"/>
  <c r="G110" i="35"/>
  <c r="G109" i="35"/>
  <c r="G108" i="35"/>
  <c r="G107" i="35"/>
  <c r="G106" i="35"/>
  <c r="G105" i="35"/>
  <c r="G104" i="35"/>
  <c r="G103" i="35"/>
  <c r="G102" i="35"/>
  <c r="G101" i="35"/>
  <c r="G100" i="35"/>
  <c r="G99" i="35"/>
  <c r="G98" i="35"/>
  <c r="G97" i="35"/>
  <c r="G96" i="35"/>
  <c r="G95" i="35"/>
  <c r="E95" i="35"/>
  <c r="G94" i="35"/>
  <c r="G93" i="35"/>
  <c r="G92" i="35"/>
  <c r="G91" i="35"/>
  <c r="G89" i="35"/>
  <c r="G88" i="35"/>
  <c r="G87" i="35"/>
  <c r="G85" i="35"/>
  <c r="G83" i="35"/>
  <c r="G82" i="35"/>
  <c r="G80" i="35"/>
  <c r="G79" i="35"/>
  <c r="G77" i="35"/>
  <c r="G75" i="35"/>
  <c r="G74" i="35"/>
  <c r="G73" i="35"/>
  <c r="G72" i="35"/>
  <c r="G71" i="35"/>
  <c r="G70" i="35"/>
  <c r="G69" i="35"/>
  <c r="G68" i="35"/>
  <c r="G67" i="35"/>
  <c r="G66" i="35"/>
  <c r="G65" i="35"/>
  <c r="G64" i="35"/>
  <c r="G63" i="35"/>
  <c r="G62" i="35"/>
  <c r="G61" i="35"/>
  <c r="G60" i="35"/>
  <c r="G59" i="35"/>
  <c r="G58" i="35"/>
  <c r="E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E30" i="35"/>
  <c r="G29" i="35"/>
  <c r="G28" i="35"/>
  <c r="G27" i="35"/>
  <c r="G26" i="35"/>
  <c r="G25" i="35"/>
  <c r="G24" i="35"/>
  <c r="G23" i="35"/>
  <c r="G22" i="35"/>
  <c r="G21" i="35"/>
  <c r="E21" i="35"/>
  <c r="G20" i="35"/>
  <c r="G19" i="35"/>
  <c r="G18" i="35"/>
  <c r="G17" i="35"/>
  <c r="G16" i="35"/>
  <c r="G15" i="35"/>
  <c r="G14" i="35"/>
  <c r="G13" i="35"/>
  <c r="G12" i="35"/>
  <c r="G11" i="35"/>
  <c r="G10" i="35"/>
  <c r="G9" i="35"/>
  <c r="G8" i="35"/>
  <c r="G7" i="35"/>
  <c r="G6" i="35"/>
  <c r="A2" i="35"/>
  <c r="D14" i="13"/>
  <c r="D13" i="13"/>
  <c r="D12" i="13"/>
  <c r="D11" i="13"/>
  <c r="D9" i="13"/>
  <c r="D8" i="13"/>
  <c r="D7" i="13"/>
  <c r="D6" i="13"/>
  <c r="D5" i="13"/>
  <c r="A2" i="28"/>
</calcChain>
</file>

<file path=xl/sharedStrings.xml><?xml version="1.0" encoding="utf-8"?>
<sst xmlns="http://schemas.openxmlformats.org/spreadsheetml/2006/main" count="466" uniqueCount="310">
  <si>
    <t>南京新生圩长江大桥日常运营养护服务</t>
  </si>
  <si>
    <t>投  标  报  价</t>
  </si>
  <si>
    <t>采购人：南京市公路事业发展中心</t>
  </si>
  <si>
    <t>采购代理：南京启迪工程管理有限公司</t>
  </si>
  <si>
    <t>二〇二五年九月</t>
  </si>
  <si>
    <t>总说明</t>
  </si>
  <si>
    <t>一、投标报价清单说明</t>
  </si>
  <si>
    <r>
      <rPr>
        <sz val="10"/>
        <rFont val="Times New Roman"/>
        <family val="1"/>
      </rPr>
      <t xml:space="preserve">    1</t>
    </r>
    <r>
      <rPr>
        <sz val="10"/>
        <rFont val="宋体"/>
        <charset val="134"/>
      </rPr>
      <t>、本投标报价清单是根据有关国家标准、行业标准、合同条款中约定的规则编制。计量采用中华人民共和国法定计量单位。</t>
    </r>
  </si>
  <si>
    <r>
      <rPr>
        <sz val="10"/>
        <rFont val="Times New Roman"/>
        <family val="1"/>
      </rPr>
      <t xml:space="preserve">    2</t>
    </r>
    <r>
      <rPr>
        <sz val="10"/>
        <rFont val="宋体"/>
        <charset val="134"/>
      </rPr>
      <t>、本投标报价清单应与招标文件一起阅读和理解。</t>
    </r>
  </si>
  <si>
    <r>
      <rPr>
        <sz val="10"/>
        <rFont val="Times New Roman"/>
        <family val="1"/>
      </rPr>
      <t xml:space="preserve">    3</t>
    </r>
    <r>
      <rPr>
        <sz val="10"/>
        <rFont val="宋体"/>
        <charset val="134"/>
      </rPr>
      <t>、本投标报价清单中所列子目数量是估算的数量，仅作为投标报价的共同基础，不能作为最终结算与支付的依据。实际支付应按实际完成的子目数量，按本投标报价清单的单价和总额价计算支付金额。</t>
    </r>
  </si>
  <si>
    <r>
      <rPr>
        <sz val="10"/>
        <rFont val="Times New Roman"/>
        <family val="1"/>
      </rPr>
      <t xml:space="preserve">    4</t>
    </r>
    <r>
      <rPr>
        <sz val="10"/>
        <rFont val="宋体"/>
        <charset val="134"/>
      </rPr>
      <t>、投标报价清单中所列子目数量的变动，丝毫不会降低或影响合同条款的效力。</t>
    </r>
  </si>
  <si>
    <t>二、投标报价说明</t>
  </si>
  <si>
    <r>
      <rPr>
        <sz val="10"/>
        <rFont val="Times New Roman"/>
        <family val="1"/>
      </rPr>
      <t xml:space="preserve">    1</t>
    </r>
    <r>
      <rPr>
        <sz val="10"/>
        <rFont val="宋体"/>
        <charset val="134"/>
      </rPr>
      <t>、投标报价清单中的每一子目须填入单价或价格，且只允许有一个报价。</t>
    </r>
  </si>
  <si>
    <r>
      <rPr>
        <sz val="10"/>
        <rFont val="Times New Roman"/>
        <family val="1"/>
      </rPr>
      <t xml:space="preserve">    2</t>
    </r>
    <r>
      <rPr>
        <sz val="10"/>
        <rFont val="宋体"/>
        <charset val="134"/>
      </rPr>
      <t>、除非合同另有规定，投标报价清单中有标价的单价和总额价均已包括了为实施和完成本合同所需的劳务、材料、机械、质检（自检）、安装、缺陷修复、管理、保险、税费、利润等费用，以及合同明示或暗示的所有责任、义务和一般风险。</t>
    </r>
  </si>
  <si>
    <r>
      <rPr>
        <sz val="10"/>
        <rFont val="Times New Roman"/>
        <family val="1"/>
      </rPr>
      <t xml:space="preserve">    3</t>
    </r>
    <r>
      <rPr>
        <sz val="10"/>
        <rFont val="宋体"/>
        <charset val="134"/>
      </rPr>
      <t>、投标报价清单中供应商没有填入单价的子目，其费用视为已分摊在投标报价清单中其他相关子目的单价或价格之中。供应商必须完成投标报价清单中未填入单价的子目，但不能得到结算与支付。</t>
    </r>
  </si>
  <si>
    <r>
      <rPr>
        <sz val="10"/>
        <rFont val="Times New Roman"/>
        <family val="1"/>
      </rPr>
      <t xml:space="preserve">    4</t>
    </r>
    <r>
      <rPr>
        <sz val="10"/>
        <rFont val="宋体"/>
        <charset val="134"/>
      </rPr>
      <t>、符合合同条款规定的全部费用应认为已被计入有标价的投标报价清单所列各子目之中，未列子目不予计量的工作，其费用应视为已分摊在本合同有关子目的单价或总额价之中。</t>
    </r>
  </si>
  <si>
    <r>
      <rPr>
        <sz val="10"/>
        <rFont val="Times New Roman"/>
        <family val="1"/>
      </rPr>
      <t xml:space="preserve">    5</t>
    </r>
    <r>
      <rPr>
        <sz val="10"/>
        <rFont val="宋体"/>
        <charset val="134"/>
      </rPr>
      <t>、供应商用于本合同的各类装备的提供、运输、维护、拆卸、拼装等支付的费用，已包括在投标报价清单的单价与总额价之中。</t>
    </r>
  </si>
  <si>
    <r>
      <rPr>
        <sz val="10"/>
        <rFont val="Times New Roman"/>
        <family val="1"/>
      </rPr>
      <t xml:space="preserve">    6</t>
    </r>
    <r>
      <rPr>
        <sz val="10"/>
        <rFont val="宋体"/>
        <charset val="134"/>
      </rPr>
      <t>、投标报价清单中各项金额均以人民币（元）结算。</t>
    </r>
  </si>
  <si>
    <r>
      <rPr>
        <sz val="10"/>
        <rFont val="Times New Roman"/>
        <family val="1"/>
      </rPr>
      <t xml:space="preserve">    8</t>
    </r>
    <r>
      <rPr>
        <sz val="10"/>
        <rFont val="宋体"/>
        <charset val="134"/>
      </rPr>
      <t>、招标代理服务费由中标人承担，该费用不单独计列，计入供应商投标报价中。</t>
    </r>
  </si>
  <si>
    <r>
      <rPr>
        <sz val="10"/>
        <rFont val="Times New Roman"/>
        <family val="1"/>
      </rPr>
      <t xml:space="preserve">    9</t>
    </r>
    <r>
      <rPr>
        <sz val="10"/>
        <rFont val="宋体"/>
        <charset val="134"/>
      </rPr>
      <t>、安全生产费（含安全生产责任保险）按最高限价的</t>
    </r>
    <r>
      <rPr>
        <sz val="10"/>
        <rFont val="Times New Roman"/>
        <family val="1"/>
      </rPr>
      <t>2.0</t>
    </r>
    <r>
      <rPr>
        <sz val="10"/>
        <rFont val="宋体"/>
        <charset val="134"/>
      </rPr>
      <t>％计取，供应商在投标报价时不得调整，安全生产费应专款专用。</t>
    </r>
  </si>
  <si>
    <r>
      <rPr>
        <sz val="10"/>
        <rFont val="Times New Roman"/>
        <family val="1"/>
      </rPr>
      <t xml:space="preserve">    10</t>
    </r>
    <r>
      <rPr>
        <sz val="10"/>
        <rFont val="宋体"/>
        <charset val="134"/>
      </rPr>
      <t>、保险费所包含的内容须满足招标文件及采购人要求，相关费用计入投标报价清单第</t>
    </r>
    <r>
      <rPr>
        <sz val="10"/>
        <rFont val="Times New Roman"/>
        <family val="1"/>
      </rPr>
      <t>300</t>
    </r>
    <r>
      <rPr>
        <sz val="10"/>
        <rFont val="宋体"/>
        <charset val="134"/>
      </rPr>
      <t>章相关子目的单价中，相应清单投标报价为上限，不足部分摊销在各子目综合报价中，采购人不再另行支付，结算时，须提供相应保险合同。</t>
    </r>
  </si>
  <si>
    <r>
      <rPr>
        <sz val="10"/>
        <rFont val="Times New Roman"/>
        <family val="1"/>
      </rPr>
      <t xml:space="preserve">    14</t>
    </r>
    <r>
      <rPr>
        <sz val="10"/>
        <rFont val="宋体"/>
        <charset val="134"/>
      </rPr>
      <t>、第</t>
    </r>
    <r>
      <rPr>
        <sz val="10"/>
        <rFont val="Times New Roman"/>
        <family val="1"/>
      </rPr>
      <t>400</t>
    </r>
    <r>
      <rPr>
        <sz val="10"/>
        <rFont val="宋体"/>
        <charset val="134"/>
      </rPr>
      <t>章水电费为预估费用，供应商在投标报价时不得调整，凭有效票据据实结算。</t>
    </r>
  </si>
  <si>
    <r>
      <rPr>
        <sz val="10"/>
        <rFont val="Times New Roman"/>
        <family val="1"/>
      </rPr>
      <t xml:space="preserve">    15</t>
    </r>
    <r>
      <rPr>
        <sz val="10"/>
        <rFont val="宋体"/>
        <charset val="134"/>
      </rPr>
      <t>、第</t>
    </r>
    <r>
      <rPr>
        <sz val="10"/>
        <rFont val="Times New Roman"/>
        <family val="1"/>
      </rPr>
      <t>400</t>
    </r>
    <r>
      <rPr>
        <sz val="10"/>
        <rFont val="宋体"/>
        <charset val="134"/>
      </rPr>
      <t>章航标维护费为固定费用，供应商在投标报价时不得调整，实际支付时需采购人批准后方可支付。</t>
    </r>
  </si>
  <si>
    <r>
      <rPr>
        <sz val="10"/>
        <rFont val="Times New Roman"/>
        <family val="1"/>
      </rPr>
      <t xml:space="preserve">    16</t>
    </r>
    <r>
      <rPr>
        <sz val="10"/>
        <rFont val="宋体"/>
        <charset val="134"/>
      </rPr>
      <t>、本项目在运营养护过程中发生的小修，单次维修材料价格不超过</t>
    </r>
    <r>
      <rPr>
        <sz val="10"/>
        <rFont val="Times New Roman"/>
        <family val="1"/>
      </rPr>
      <t>5000</t>
    </r>
    <r>
      <rPr>
        <sz val="10"/>
        <rFont val="宋体"/>
        <charset val="134"/>
      </rPr>
      <t>元人民币的，包含在日常养护的单价或总额价中，不另行计量。</t>
    </r>
  </si>
  <si>
    <r>
      <rPr>
        <sz val="10"/>
        <rFont val="Times New Roman"/>
        <family val="1"/>
      </rPr>
      <t xml:space="preserve">    17</t>
    </r>
    <r>
      <rPr>
        <sz val="10"/>
        <rFont val="宋体"/>
        <charset val="134"/>
      </rPr>
      <t>、投标报价清单中的日常养护、巡查和保洁次数为最低要求，在运营养护过程中供应商应根据运营实际情况自行增加日常养护、巡查和保洁的次数，确保运营养护的道路、桥梁、隧道等设施完好、整洁、畅通。为此发生的相关费用含在投标报价中，采购人不另行支付。</t>
    </r>
  </si>
  <si>
    <r>
      <rPr>
        <sz val="10"/>
        <rFont val="Times New Roman"/>
        <family val="1"/>
      </rPr>
      <t xml:space="preserve">   18</t>
    </r>
    <r>
      <rPr>
        <sz val="10"/>
        <rFont val="宋体"/>
        <charset val="134"/>
      </rPr>
      <t>、</t>
    </r>
    <r>
      <rPr>
        <sz val="10"/>
        <rFont val="Times New Roman"/>
        <family val="1"/>
      </rPr>
      <t xml:space="preserve"> </t>
    </r>
    <r>
      <rPr>
        <sz val="10"/>
        <rFont val="宋体"/>
        <charset val="134"/>
      </rPr>
      <t>投标总报价是以年度日常运营养护总价（</t>
    </r>
    <r>
      <rPr>
        <sz val="10"/>
        <rFont val="Times New Roman"/>
        <family val="1"/>
      </rPr>
      <t>12</t>
    </r>
    <r>
      <rPr>
        <sz val="10"/>
        <rFont val="宋体"/>
        <charset val="134"/>
      </rPr>
      <t>个月）为基数，计算出</t>
    </r>
    <r>
      <rPr>
        <sz val="10"/>
        <rFont val="Times New Roman"/>
        <family val="1"/>
      </rPr>
      <t>26</t>
    </r>
    <r>
      <rPr>
        <sz val="10"/>
        <rFont val="宋体"/>
        <charset val="134"/>
      </rPr>
      <t>个月日常运营养护总价，再与本项目的安全生产费相加之和。</t>
    </r>
  </si>
  <si>
    <t>投标报价汇总表</t>
  </si>
  <si>
    <t>项目名称：南京新生圩长江大桥日常运营养护服务</t>
  </si>
  <si>
    <t>货币单位：人民币元</t>
  </si>
  <si>
    <t>序号</t>
  </si>
  <si>
    <t>章次</t>
  </si>
  <si>
    <t>科目名称</t>
  </si>
  <si>
    <t>金额（元）</t>
  </si>
  <si>
    <t>运营业务费</t>
  </si>
  <si>
    <r>
      <rPr>
        <sz val="10"/>
        <rFont val="宋体"/>
        <charset val="134"/>
      </rPr>
      <t>年度应急处置及夏汛、冬防费</t>
    </r>
  </si>
  <si>
    <r>
      <rPr>
        <sz val="10"/>
        <rFont val="宋体"/>
        <charset val="134"/>
      </rPr>
      <t>年度暂列金额</t>
    </r>
    <r>
      <rPr>
        <sz val="10"/>
        <rFont val="Times New Roman"/>
        <family val="1"/>
      </rPr>
      <t>=[</t>
    </r>
    <r>
      <rPr>
        <sz val="10"/>
        <rFont val="宋体"/>
        <charset val="134"/>
      </rPr>
      <t>（</t>
    </r>
    <r>
      <rPr>
        <sz val="10"/>
        <rFont val="Times New Roman"/>
        <family val="1"/>
      </rPr>
      <t>1</t>
    </r>
    <r>
      <rPr>
        <sz val="10"/>
        <rFont val="宋体"/>
        <charset val="134"/>
      </rPr>
      <t>）</t>
    </r>
    <r>
      <rPr>
        <sz val="10"/>
        <rFont val="Times New Roman"/>
        <family val="1"/>
      </rPr>
      <t>+</t>
    </r>
    <r>
      <rPr>
        <sz val="10"/>
        <rFont val="宋体"/>
        <charset val="134"/>
      </rPr>
      <t>（</t>
    </r>
    <r>
      <rPr>
        <sz val="10"/>
        <rFont val="Times New Roman"/>
        <family val="1"/>
      </rPr>
      <t>2</t>
    </r>
    <r>
      <rPr>
        <sz val="10"/>
        <rFont val="宋体"/>
        <charset val="134"/>
      </rPr>
      <t>）</t>
    </r>
    <r>
      <rPr>
        <sz val="10"/>
        <rFont val="Times New Roman"/>
        <family val="1"/>
      </rPr>
      <t>+</t>
    </r>
    <r>
      <rPr>
        <sz val="10"/>
        <rFont val="宋体"/>
        <charset val="134"/>
      </rPr>
      <t>（</t>
    </r>
    <r>
      <rPr>
        <sz val="10"/>
        <rFont val="Times New Roman"/>
        <family val="1"/>
      </rPr>
      <t>3</t>
    </r>
    <r>
      <rPr>
        <sz val="10"/>
        <rFont val="宋体"/>
        <charset val="134"/>
      </rPr>
      <t>）</t>
    </r>
    <r>
      <rPr>
        <sz val="10"/>
        <rFont val="Times New Roman"/>
        <family val="1"/>
      </rPr>
      <t>]×8%</t>
    </r>
  </si>
  <si>
    <r>
      <rPr>
        <sz val="10"/>
        <rFont val="宋体"/>
        <charset val="134"/>
      </rPr>
      <t>年度日常运营养护总价=（</t>
    </r>
    <r>
      <rPr>
        <sz val="10"/>
        <rFont val="Times New Roman"/>
        <family val="1"/>
      </rPr>
      <t>5</t>
    </r>
    <r>
      <rPr>
        <sz val="10"/>
        <rFont val="宋体"/>
        <charset val="134"/>
      </rPr>
      <t>）</t>
    </r>
    <r>
      <rPr>
        <sz val="10"/>
        <rFont val="Times New Roman"/>
        <family val="1"/>
      </rPr>
      <t>+</t>
    </r>
    <r>
      <rPr>
        <sz val="10"/>
        <rFont val="宋体"/>
        <charset val="134"/>
      </rPr>
      <t>（</t>
    </r>
    <r>
      <rPr>
        <sz val="10"/>
        <rFont val="Times New Roman"/>
        <family val="1"/>
      </rPr>
      <t>6</t>
    </r>
    <r>
      <rPr>
        <sz val="10"/>
        <rFont val="宋体"/>
        <charset val="134"/>
      </rPr>
      <t>）</t>
    </r>
    <r>
      <rPr>
        <sz val="10"/>
        <rFont val="Times New Roman"/>
        <family val="1"/>
      </rPr>
      <t>+</t>
    </r>
    <r>
      <rPr>
        <sz val="10"/>
        <rFont val="宋体"/>
        <charset val="134"/>
      </rPr>
      <t>（</t>
    </r>
    <r>
      <rPr>
        <sz val="10"/>
        <rFont val="Times New Roman"/>
        <family val="1"/>
      </rPr>
      <t>7</t>
    </r>
    <r>
      <rPr>
        <sz val="10"/>
        <rFont val="宋体"/>
        <charset val="134"/>
      </rPr>
      <t>）</t>
    </r>
  </si>
  <si>
    <r>
      <rPr>
        <b/>
        <sz val="10"/>
        <rFont val="宋体"/>
        <charset val="134"/>
      </rPr>
      <t>安全生产费</t>
    </r>
    <r>
      <rPr>
        <b/>
        <sz val="10"/>
        <rFont val="Times New Roman"/>
        <family val="1"/>
      </rPr>
      <t>=(</t>
    </r>
    <r>
      <rPr>
        <b/>
        <sz val="10"/>
        <rFont val="宋体"/>
        <charset val="134"/>
      </rPr>
      <t>最高限价</t>
    </r>
    <r>
      <rPr>
        <b/>
        <sz val="10"/>
        <rFont val="Times New Roman"/>
        <family val="1"/>
      </rPr>
      <t>×2%</t>
    </r>
    <r>
      <rPr>
        <b/>
        <sz val="10"/>
        <rFont val="宋体"/>
        <charset val="134"/>
      </rPr>
      <t>）</t>
    </r>
  </si>
  <si>
    <r>
      <rPr>
        <b/>
        <sz val="10"/>
        <rFont val="宋体"/>
        <charset val="134"/>
      </rPr>
      <t>投标总报价</t>
    </r>
    <r>
      <rPr>
        <b/>
        <sz val="10"/>
        <rFont val="Times New Roman"/>
        <family val="1"/>
      </rPr>
      <t>=</t>
    </r>
    <r>
      <rPr>
        <b/>
        <sz val="10"/>
        <rFont val="宋体"/>
        <charset val="134"/>
      </rPr>
      <t>（</t>
    </r>
    <r>
      <rPr>
        <b/>
        <sz val="10"/>
        <rFont val="Times New Roman"/>
        <family val="1"/>
      </rPr>
      <t>8</t>
    </r>
    <r>
      <rPr>
        <b/>
        <sz val="10"/>
        <rFont val="宋体"/>
        <charset val="134"/>
      </rPr>
      <t>）</t>
    </r>
    <r>
      <rPr>
        <b/>
        <sz val="10"/>
        <rFont val="Times New Roman"/>
        <family val="1"/>
      </rPr>
      <t>/12*26+</t>
    </r>
    <r>
      <rPr>
        <b/>
        <sz val="10"/>
        <rFont val="宋体"/>
        <charset val="134"/>
      </rPr>
      <t>（</t>
    </r>
    <r>
      <rPr>
        <b/>
        <sz val="10"/>
        <rFont val="Times New Roman"/>
        <family val="1"/>
      </rPr>
      <t>9</t>
    </r>
    <r>
      <rPr>
        <b/>
        <sz val="10"/>
        <rFont val="宋体"/>
        <charset val="134"/>
      </rPr>
      <t>）</t>
    </r>
  </si>
  <si>
    <t>子目号</t>
  </si>
  <si>
    <t>子目名称</t>
  </si>
  <si>
    <t>子目特征</t>
  </si>
  <si>
    <t>单位</t>
  </si>
  <si>
    <t>数量</t>
  </si>
  <si>
    <t>单价（元）</t>
  </si>
  <si>
    <t>合价（元）</t>
  </si>
  <si>
    <t>101-1</t>
  </si>
  <si>
    <t>桥面日常养护</t>
  </si>
  <si>
    <t>-a</t>
  </si>
  <si>
    <t>日常养护</t>
  </si>
  <si>
    <r>
      <rPr>
        <sz val="10"/>
        <rFont val="Times New Roman"/>
        <family val="1"/>
      </rPr>
      <t>1</t>
    </r>
    <r>
      <rPr>
        <sz val="10"/>
        <rFont val="宋体"/>
        <charset val="134"/>
      </rPr>
      <t>、部位：全桥路面</t>
    </r>
    <r>
      <rPr>
        <sz val="10"/>
        <rFont val="Times New Roman"/>
        <family val="1"/>
      </rPr>
      <t xml:space="preserve">
2</t>
    </r>
    <r>
      <rPr>
        <sz val="10"/>
        <rFont val="宋体"/>
        <charset val="134"/>
      </rPr>
      <t>、内容：巡查并清理路面杂物及维修养护等等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</si>
  <si>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km</t>
  </si>
  <si>
    <t>-b</t>
  </si>
  <si>
    <t>桥面清扫</t>
  </si>
  <si>
    <r>
      <rPr>
        <sz val="10"/>
        <rFont val="Times New Roman"/>
        <family val="1"/>
      </rPr>
      <t>1</t>
    </r>
    <r>
      <rPr>
        <sz val="10"/>
        <rFont val="宋体"/>
        <charset val="134"/>
      </rPr>
      <t>、部位：行车道</t>
    </r>
    <r>
      <rPr>
        <sz val="10"/>
        <rFont val="Times New Roman"/>
        <family val="1"/>
      </rPr>
      <t xml:space="preserve">
2</t>
    </r>
    <r>
      <rPr>
        <sz val="10"/>
        <rFont val="宋体"/>
        <charset val="134"/>
      </rPr>
      <t>、内容：人工配合机械进行路面清扫和洒水</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</si>
  <si>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-c</t>
  </si>
  <si>
    <t>桥面冲洗</t>
  </si>
  <si>
    <r>
      <rPr>
        <sz val="10"/>
        <rFont val="Times New Roman"/>
        <family val="1"/>
      </rPr>
      <t>1</t>
    </r>
    <r>
      <rPr>
        <sz val="10"/>
        <rFont val="宋体"/>
        <charset val="134"/>
      </rPr>
      <t>、部位：行车道</t>
    </r>
    <r>
      <rPr>
        <sz val="10"/>
        <rFont val="Times New Roman"/>
        <family val="1"/>
      </rPr>
      <t xml:space="preserve">
2</t>
    </r>
    <r>
      <rPr>
        <sz val="10"/>
        <rFont val="宋体"/>
        <charset val="134"/>
      </rPr>
      <t>、方式：采用高压水枪或洒水车洗，配合人工清洗</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</si>
  <si>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-d</t>
  </si>
  <si>
    <t>桥面径流处理系统雨、污水沉淀池吸泥清理</t>
  </si>
  <si>
    <r>
      <rPr>
        <sz val="10"/>
        <rFont val="Times New Roman"/>
        <family val="1"/>
      </rPr>
      <t>1</t>
    </r>
    <r>
      <rPr>
        <sz val="10"/>
        <rFont val="宋体"/>
        <charset val="134"/>
      </rPr>
      <t>、部位：桥面径流处理系统隔油沉淀池</t>
    </r>
    <r>
      <rPr>
        <sz val="10"/>
        <rFont val="Times New Roman"/>
        <family val="1"/>
      </rPr>
      <t xml:space="preserve">
2</t>
    </r>
    <r>
      <rPr>
        <sz val="10"/>
        <rFont val="宋体"/>
        <charset val="134"/>
      </rPr>
      <t>、方式：吸泥清理，配合人工清理</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季度</t>
    </r>
    <r>
      <rPr>
        <sz val="10"/>
        <rFont val="Times New Roman"/>
        <family val="1"/>
      </rPr>
      <t xml:space="preserve">
4</t>
    </r>
    <r>
      <rPr>
        <sz val="10"/>
        <rFont val="宋体"/>
        <charset val="134"/>
      </rPr>
      <t>、其他：详见养护管理手册</t>
    </r>
  </si>
  <si>
    <t>处</t>
  </si>
  <si>
    <t>102-1</t>
  </si>
  <si>
    <t>桥梁结构巡查</t>
  </si>
  <si>
    <t>日巡查</t>
  </si>
  <si>
    <r>
      <rPr>
        <sz val="10"/>
        <rFont val="Times New Roman"/>
        <family val="1"/>
      </rPr>
      <t>1</t>
    </r>
    <r>
      <rPr>
        <sz val="10"/>
        <rFont val="宋体"/>
        <charset val="134"/>
      </rPr>
      <t>、部位：全桥各部位（含附属设施）</t>
    </r>
    <r>
      <rPr>
        <sz val="10"/>
        <rFont val="Times New Roman"/>
        <family val="1"/>
      </rPr>
      <t xml:space="preserve">
2</t>
    </r>
    <r>
      <rPr>
        <sz val="10"/>
        <rFont val="宋体"/>
        <charset val="134"/>
      </rPr>
      <t>、方式：白天巡查</t>
    </r>
    <r>
      <rPr>
        <sz val="10"/>
        <rFont val="Times New Roman"/>
        <family val="1"/>
      </rPr>
      <t xml:space="preserve">
3</t>
    </r>
    <r>
      <rPr>
        <sz val="10"/>
        <rFont val="宋体"/>
        <charset val="134"/>
      </rPr>
      <t>、内容：巡查及维修养护等等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5</t>
    </r>
    <r>
      <rPr>
        <sz val="10"/>
        <rFont val="宋体"/>
        <charset val="134"/>
      </rPr>
      <t>、其他：详见养护管理手册</t>
    </r>
  </si>
  <si>
    <t>夜巡查</t>
  </si>
  <si>
    <r>
      <rPr>
        <sz val="10"/>
        <rFont val="Times New Roman"/>
        <family val="1"/>
      </rPr>
      <t>1</t>
    </r>
    <r>
      <rPr>
        <sz val="10"/>
        <rFont val="宋体"/>
        <charset val="134"/>
      </rPr>
      <t>、部位：全桥各部位（含附属设施）</t>
    </r>
    <r>
      <rPr>
        <sz val="10"/>
        <rFont val="Times New Roman"/>
        <family val="1"/>
      </rPr>
      <t xml:space="preserve">
2</t>
    </r>
    <r>
      <rPr>
        <sz val="10"/>
        <rFont val="宋体"/>
        <charset val="134"/>
      </rPr>
      <t>、方式：夜间巡查</t>
    </r>
    <r>
      <rPr>
        <sz val="10"/>
        <rFont val="Times New Roman"/>
        <family val="1"/>
      </rPr>
      <t xml:space="preserve">
3</t>
    </r>
    <r>
      <rPr>
        <sz val="10"/>
        <rFont val="宋体"/>
        <charset val="134"/>
      </rPr>
      <t>、内容：巡查及维修养护等等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5</t>
    </r>
    <r>
      <rPr>
        <sz val="10"/>
        <rFont val="宋体"/>
        <charset val="134"/>
      </rPr>
      <t>、其他：详见养护管理手册</t>
    </r>
  </si>
  <si>
    <t>103-1</t>
  </si>
  <si>
    <t>桥梁经常检查</t>
  </si>
  <si>
    <t>主桥</t>
  </si>
  <si>
    <r>
      <rPr>
        <sz val="10"/>
        <rFont val="Times New Roman"/>
        <family val="1"/>
      </rPr>
      <t>1</t>
    </r>
    <r>
      <rPr>
        <sz val="10"/>
        <rFont val="宋体"/>
        <charset val="134"/>
      </rPr>
      <t>、部位：跨江悬索桥（</t>
    </r>
    <r>
      <rPr>
        <sz val="10"/>
        <rFont val="Times New Roman"/>
        <family val="1"/>
      </rPr>
      <t>1760m</t>
    </r>
    <r>
      <rPr>
        <sz val="10"/>
        <rFont val="宋体"/>
        <charset val="134"/>
      </rPr>
      <t>）</t>
    </r>
    <r>
      <rPr>
        <sz val="10"/>
        <rFont val="Times New Roman"/>
        <family val="1"/>
      </rPr>
      <t xml:space="preserve">
2</t>
    </r>
    <r>
      <rPr>
        <sz val="10"/>
        <rFont val="宋体"/>
        <charset val="134"/>
      </rPr>
      <t>、方式：目测或配合简单工具进行测量</t>
    </r>
    <r>
      <rPr>
        <sz val="10"/>
        <rFont val="Times New Roman"/>
        <family val="1"/>
      </rPr>
      <t xml:space="preserve">
3</t>
    </r>
    <r>
      <rPr>
        <sz val="10"/>
        <rFont val="宋体"/>
        <charset val="134"/>
      </rPr>
      <t>、内容：检查及维修养护等等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5</t>
    </r>
    <r>
      <rPr>
        <sz val="10"/>
        <rFont val="宋体"/>
        <charset val="134"/>
      </rPr>
      <t>、其他：详见养护管理手册</t>
    </r>
  </si>
  <si>
    <t>m</t>
  </si>
  <si>
    <t>引桥</t>
  </si>
  <si>
    <r>
      <rPr>
        <sz val="10"/>
        <rFont val="Times New Roman"/>
        <family val="1"/>
      </rPr>
      <t>1</t>
    </r>
    <r>
      <rPr>
        <sz val="10"/>
        <rFont val="宋体"/>
        <charset val="134"/>
      </rPr>
      <t>、部位：南、北引桥</t>
    </r>
    <r>
      <rPr>
        <sz val="10"/>
        <rFont val="Times New Roman"/>
        <family val="1"/>
      </rPr>
      <t xml:space="preserve">
2</t>
    </r>
    <r>
      <rPr>
        <sz val="10"/>
        <rFont val="宋体"/>
        <charset val="134"/>
      </rPr>
      <t>、方式：目测或配合简单工具进行测量</t>
    </r>
    <r>
      <rPr>
        <sz val="10"/>
        <rFont val="Times New Roman"/>
        <family val="1"/>
      </rPr>
      <t xml:space="preserve">
3</t>
    </r>
    <r>
      <rPr>
        <sz val="10"/>
        <rFont val="宋体"/>
        <charset val="134"/>
      </rPr>
      <t>、内容：检查及维修养护等等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5</t>
    </r>
    <r>
      <rPr>
        <sz val="10"/>
        <rFont val="宋体"/>
        <charset val="134"/>
      </rPr>
      <t>、其他：详见养护管理手册</t>
    </r>
  </si>
  <si>
    <t>接线桥梁</t>
  </si>
  <si>
    <r>
      <rPr>
        <sz val="10"/>
        <rFont val="Times New Roman"/>
        <family val="1"/>
      </rPr>
      <t>1</t>
    </r>
    <r>
      <rPr>
        <sz val="10"/>
        <rFont val="宋体"/>
        <charset val="134"/>
      </rPr>
      <t>、部位：接线主线、上下匝道、辅道桥</t>
    </r>
    <r>
      <rPr>
        <sz val="10"/>
        <rFont val="Times New Roman"/>
        <family val="1"/>
      </rPr>
      <t xml:space="preserve">
2</t>
    </r>
    <r>
      <rPr>
        <sz val="10"/>
        <rFont val="宋体"/>
        <charset val="134"/>
      </rPr>
      <t>、方式：目测或配合简单工具进行测量</t>
    </r>
    <r>
      <rPr>
        <sz val="10"/>
        <rFont val="Times New Roman"/>
        <family val="1"/>
      </rPr>
      <t xml:space="preserve">
3</t>
    </r>
    <r>
      <rPr>
        <sz val="10"/>
        <rFont val="宋体"/>
        <charset val="134"/>
      </rPr>
      <t>、内容：检查及维修养护等等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5</t>
    </r>
    <r>
      <rPr>
        <sz val="10"/>
        <rFont val="宋体"/>
        <charset val="134"/>
      </rPr>
      <t>、其他：详见养护管理手册</t>
    </r>
  </si>
  <si>
    <t>d</t>
  </si>
  <si>
    <t>栖霞立交匝道</t>
  </si>
  <si>
    <r>
      <rPr>
        <sz val="10"/>
        <rFont val="Times New Roman"/>
        <family val="1"/>
      </rPr>
      <t>1</t>
    </r>
    <r>
      <rPr>
        <sz val="10"/>
        <rFont val="宋体"/>
        <charset val="134"/>
      </rPr>
      <t>、部位：栖霞立交匝桥</t>
    </r>
    <r>
      <rPr>
        <sz val="10"/>
        <rFont val="Times New Roman"/>
        <family val="1"/>
      </rPr>
      <t xml:space="preserve">
2</t>
    </r>
    <r>
      <rPr>
        <sz val="10"/>
        <rFont val="宋体"/>
        <charset val="134"/>
      </rPr>
      <t>、方式：目测或配合简单工具进行测量</t>
    </r>
    <r>
      <rPr>
        <sz val="10"/>
        <rFont val="Times New Roman"/>
        <family val="1"/>
      </rPr>
      <t xml:space="preserve">
3</t>
    </r>
    <r>
      <rPr>
        <sz val="10"/>
        <rFont val="宋体"/>
        <charset val="134"/>
      </rPr>
      <t>、内容：检查及维修养护等等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5</t>
    </r>
    <r>
      <rPr>
        <sz val="10"/>
        <rFont val="宋体"/>
        <charset val="134"/>
      </rPr>
      <t>、其他：详见养护管理手册</t>
    </r>
  </si>
  <si>
    <t>104-1</t>
  </si>
  <si>
    <t>桥梁构件保洁</t>
  </si>
  <si>
    <t>主梁内部</t>
  </si>
  <si>
    <r>
      <rPr>
        <sz val="10"/>
        <rFont val="Times New Roman"/>
        <family val="1"/>
      </rPr>
      <t>1</t>
    </r>
    <r>
      <rPr>
        <sz val="10"/>
        <rFont val="宋体"/>
        <charset val="134"/>
      </rPr>
      <t>、部位：全桥主梁内部的保洁工作</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</si>
  <si>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主塔内部</t>
  </si>
  <si>
    <r>
      <rPr>
        <sz val="10"/>
        <rFont val="Times New Roman"/>
        <family val="1"/>
      </rPr>
      <t>1</t>
    </r>
    <r>
      <rPr>
        <sz val="10"/>
        <rFont val="宋体"/>
        <charset val="134"/>
      </rPr>
      <t>、部位：全桥主塔（</t>
    </r>
    <r>
      <rPr>
        <sz val="10"/>
        <rFont val="Times New Roman"/>
        <family val="1"/>
      </rPr>
      <t>2</t>
    </r>
    <r>
      <rPr>
        <sz val="10"/>
        <rFont val="宋体"/>
        <charset val="134"/>
      </rPr>
      <t>座</t>
    </r>
    <r>
      <rPr>
        <sz val="10"/>
        <rFont val="Times New Roman"/>
        <family val="1"/>
      </rPr>
      <t>4</t>
    </r>
    <r>
      <rPr>
        <sz val="10"/>
        <rFont val="宋体"/>
        <charset val="134"/>
      </rPr>
      <t>个塔支，每座高</t>
    </r>
    <r>
      <rPr>
        <sz val="10"/>
        <rFont val="Times New Roman"/>
        <family val="1"/>
      </rPr>
      <t>263.8m</t>
    </r>
    <r>
      <rPr>
        <sz val="10"/>
        <rFont val="宋体"/>
        <charset val="134"/>
      </rPr>
      <t>）内部的保洁工作</t>
    </r>
    <r>
      <rPr>
        <sz val="10"/>
        <rFont val="Times New Roman"/>
        <family val="1"/>
      </rPr>
      <t xml:space="preserve">
2</t>
    </r>
    <r>
      <rPr>
        <sz val="10"/>
        <rFont val="宋体"/>
        <charset val="134"/>
      </rPr>
      <t>、内容：通道污渍清理、积尘清理、垃圾捡拾等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</si>
  <si>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锚碇内部</t>
  </si>
  <si>
    <r>
      <rPr>
        <sz val="10"/>
        <rFont val="Times New Roman"/>
        <family val="1"/>
      </rPr>
      <t>1</t>
    </r>
    <r>
      <rPr>
        <sz val="10"/>
        <rFont val="宋体"/>
        <charset val="134"/>
      </rPr>
      <t>、部位：锚碇内部的保洁工作（</t>
    </r>
    <r>
      <rPr>
        <sz val="10"/>
        <rFont val="Times New Roman"/>
        <family val="1"/>
      </rPr>
      <t>4</t>
    </r>
    <r>
      <rPr>
        <sz val="10"/>
        <rFont val="宋体"/>
        <charset val="134"/>
      </rPr>
      <t>个锚室）</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</si>
  <si>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北锚碇配电间</t>
  </si>
  <si>
    <r>
      <rPr>
        <sz val="10"/>
        <rFont val="Times New Roman"/>
        <family val="1"/>
      </rPr>
      <t>1</t>
    </r>
    <r>
      <rPr>
        <sz val="10"/>
        <rFont val="宋体"/>
        <charset val="134"/>
      </rPr>
      <t>、部位：北锚碇配电间保洁工作</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</si>
  <si>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锚碇外部</t>
  </si>
  <si>
    <r>
      <rPr>
        <sz val="10"/>
        <rFont val="Times New Roman"/>
        <family val="1"/>
      </rPr>
      <t>1</t>
    </r>
    <r>
      <rPr>
        <sz val="10"/>
        <rFont val="宋体"/>
        <charset val="134"/>
      </rPr>
      <t>、部位：锚碇围栏内部、锚碇顶部及检修通道保洁</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</si>
  <si>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鞍罩</t>
  </si>
  <si>
    <r>
      <rPr>
        <sz val="10"/>
        <rFont val="Times New Roman"/>
        <family val="1"/>
      </rPr>
      <t>1</t>
    </r>
    <r>
      <rPr>
        <sz val="10"/>
        <rFont val="宋体"/>
        <charset val="134"/>
      </rPr>
      <t>、部位：鞍罩内部保洁</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半年</t>
    </r>
    <r>
      <rPr>
        <sz val="10"/>
        <rFont val="Times New Roman"/>
        <family val="1"/>
      </rPr>
      <t xml:space="preserve">
4</t>
    </r>
    <r>
      <rPr>
        <sz val="10"/>
        <rFont val="宋体"/>
        <charset val="134"/>
      </rPr>
      <t>、其他：详见养护管理手册</t>
    </r>
  </si>
  <si>
    <t>上、下横梁</t>
  </si>
  <si>
    <r>
      <rPr>
        <sz val="10"/>
        <rFont val="Times New Roman"/>
        <family val="1"/>
      </rPr>
      <t>1</t>
    </r>
    <r>
      <rPr>
        <sz val="10"/>
        <rFont val="宋体"/>
        <charset val="134"/>
      </rPr>
      <t>、部位：主塔上、下横梁内部保洁</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</si>
  <si>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主缆</t>
  </si>
  <si>
    <r>
      <rPr>
        <sz val="10"/>
        <rFont val="Times New Roman"/>
        <family val="1"/>
      </rPr>
      <t>1</t>
    </r>
    <r>
      <rPr>
        <sz val="10"/>
        <rFont val="宋体"/>
        <charset val="134"/>
      </rPr>
      <t>、部位：主缆表面保洁</t>
    </r>
    <r>
      <rPr>
        <sz val="10"/>
        <rFont val="Times New Roman"/>
        <family val="1"/>
      </rPr>
      <t xml:space="preserve">
2</t>
    </r>
    <r>
      <rPr>
        <sz val="10"/>
        <rFont val="宋体"/>
        <charset val="134"/>
      </rPr>
      <t>、内容：积尘清理等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半年</t>
    </r>
    <r>
      <rPr>
        <sz val="10"/>
        <rFont val="Times New Roman"/>
        <family val="1"/>
      </rPr>
      <t xml:space="preserve">
4</t>
    </r>
    <r>
      <rPr>
        <sz val="10"/>
        <rFont val="宋体"/>
        <charset val="134"/>
      </rPr>
      <t>、其他：详见养护管理手册</t>
    </r>
  </si>
  <si>
    <t>根</t>
  </si>
  <si>
    <t>吊索</t>
  </si>
  <si>
    <r>
      <rPr>
        <sz val="10"/>
        <rFont val="Times New Roman"/>
        <family val="1"/>
      </rPr>
      <t>1</t>
    </r>
    <r>
      <rPr>
        <sz val="10"/>
        <rFont val="宋体"/>
        <charset val="134"/>
      </rPr>
      <t>、部位：全桥吊索的保洁工作</t>
    </r>
    <r>
      <rPr>
        <sz val="10"/>
        <rFont val="Times New Roman"/>
        <family val="1"/>
      </rPr>
      <t xml:space="preserve">
2</t>
    </r>
    <r>
      <rPr>
        <sz val="10"/>
        <rFont val="宋体"/>
        <charset val="134"/>
      </rPr>
      <t>、内容：清理锚固位置附近的杂物、积水</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半年</t>
    </r>
    <r>
      <rPr>
        <sz val="10"/>
        <rFont val="Times New Roman"/>
        <family val="1"/>
      </rPr>
      <t xml:space="preserve">
4</t>
    </r>
    <r>
      <rPr>
        <sz val="10"/>
        <rFont val="宋体"/>
        <charset val="134"/>
      </rPr>
      <t>、其他：详见养护管理手册</t>
    </r>
  </si>
  <si>
    <t>墩身墩顶（含墩顶支座、阻尼器等）</t>
  </si>
  <si>
    <r>
      <rPr>
        <sz val="10"/>
        <rFont val="Times New Roman"/>
        <family val="1"/>
      </rPr>
      <t>1</t>
    </r>
    <r>
      <rPr>
        <sz val="10"/>
        <rFont val="宋体"/>
        <charset val="134"/>
      </rPr>
      <t>、部位：主桥主塔下横梁墩顶</t>
    </r>
    <r>
      <rPr>
        <sz val="10"/>
        <rFont val="Times New Roman"/>
        <family val="1"/>
      </rPr>
      <t xml:space="preserve">
2</t>
    </r>
    <r>
      <rPr>
        <sz val="10"/>
        <rFont val="宋体"/>
        <charset val="134"/>
      </rPr>
      <t>、内容：墩身墩顶（含墩顶支座、阻尼器等）的清洁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年</t>
    </r>
    <r>
      <rPr>
        <sz val="10"/>
        <rFont val="Times New Roman"/>
        <family val="1"/>
      </rPr>
      <t xml:space="preserve">
4</t>
    </r>
    <r>
      <rPr>
        <sz val="10"/>
        <rFont val="宋体"/>
        <charset val="134"/>
      </rPr>
      <t>、其他：详见养护管理手册</t>
    </r>
  </si>
  <si>
    <t>伸缩缝</t>
  </si>
  <si>
    <r>
      <rPr>
        <sz val="10"/>
        <rFont val="Times New Roman"/>
        <family val="1"/>
      </rPr>
      <t>1</t>
    </r>
    <r>
      <rPr>
        <sz val="10"/>
        <rFont val="宋体"/>
        <charset val="134"/>
      </rPr>
      <t>、部位：主桥的伸缩装置</t>
    </r>
    <r>
      <rPr>
        <sz val="10"/>
        <rFont val="Times New Roman"/>
        <family val="1"/>
      </rPr>
      <t xml:space="preserve">
2</t>
    </r>
    <r>
      <rPr>
        <sz val="10"/>
        <rFont val="宋体"/>
        <charset val="134"/>
      </rPr>
      <t>、内容：采用机械或人工清理的方式对伸缩缝清洁</t>
    </r>
    <r>
      <rPr>
        <sz val="10"/>
        <rFont val="Times New Roman"/>
        <family val="1"/>
      </rPr>
      <t xml:space="preserve">
3</t>
    </r>
    <r>
      <rPr>
        <sz val="10"/>
        <rFont val="宋体"/>
        <charset val="134"/>
      </rPr>
      <t>、频次：</t>
    </r>
    <r>
      <rPr>
        <sz val="10"/>
        <rFont val="Times New Roman"/>
        <family val="1"/>
      </rPr>
      <t>2</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</si>
  <si>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防撞护栏（含检修道护栏）</t>
  </si>
  <si>
    <r>
      <rPr>
        <sz val="10"/>
        <rFont val="Times New Roman"/>
        <family val="1"/>
      </rPr>
      <t>1</t>
    </r>
    <r>
      <rPr>
        <sz val="10"/>
        <rFont val="宋体"/>
        <charset val="134"/>
      </rPr>
      <t>、部位：全桥两侧边护栏、中央分隔带护栏（以及检修道护栏）</t>
    </r>
    <r>
      <rPr>
        <sz val="10"/>
        <rFont val="Times New Roman"/>
        <family val="1"/>
      </rPr>
      <t xml:space="preserve">
2</t>
    </r>
    <r>
      <rPr>
        <sz val="10"/>
        <rFont val="宋体"/>
        <charset val="134"/>
      </rPr>
      <t>、内容：全桥</t>
    </r>
    <r>
      <rPr>
        <sz val="10"/>
        <rFont val="Times New Roman"/>
        <family val="1"/>
      </rPr>
      <t>1760m</t>
    </r>
    <r>
      <rPr>
        <sz val="10"/>
        <rFont val="宋体"/>
        <charset val="134"/>
      </rPr>
      <t>范围内金属梁柱式护栏进行清洗</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</si>
  <si>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b</t>
  </si>
  <si>
    <t>引桥、接线桥梁及栖霞互通桥梁</t>
  </si>
  <si>
    <t>梁体内部</t>
  </si>
  <si>
    <r>
      <rPr>
        <sz val="10"/>
        <rFont val="Times New Roman"/>
        <family val="1"/>
      </rPr>
      <t>1</t>
    </r>
    <r>
      <rPr>
        <sz val="10"/>
        <rFont val="宋体"/>
        <charset val="134"/>
      </rPr>
      <t>、部位：引桥、接线桥及匝道桥可进入梁的内部</t>
    </r>
    <r>
      <rPr>
        <sz val="10"/>
        <rFont val="Times New Roman"/>
        <family val="1"/>
      </rPr>
      <t xml:space="preserve">
2</t>
    </r>
    <r>
      <rPr>
        <sz val="10"/>
        <rFont val="宋体"/>
        <charset val="134"/>
      </rPr>
      <t>、内容：积尘清理、积水清理、垃圾捡拾等</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年</t>
    </r>
    <r>
      <rPr>
        <sz val="10"/>
        <rFont val="Times New Roman"/>
        <family val="1"/>
      </rPr>
      <t xml:space="preserve">
4</t>
    </r>
    <r>
      <rPr>
        <sz val="10"/>
        <rFont val="宋体"/>
        <charset val="134"/>
      </rPr>
      <t>、其他：详见养护管理手册</t>
    </r>
  </si>
  <si>
    <t>墩身、墩顶（含墩顶支座等）</t>
  </si>
  <si>
    <r>
      <rPr>
        <sz val="10"/>
        <rFont val="Times New Roman"/>
        <family val="1"/>
      </rPr>
      <t>1</t>
    </r>
    <r>
      <rPr>
        <sz val="10"/>
        <rFont val="宋体"/>
        <charset val="134"/>
      </rPr>
      <t>、部位：全线桥梁下部结构（不含主桥）</t>
    </r>
    <r>
      <rPr>
        <sz val="10"/>
        <rFont val="Times New Roman"/>
        <family val="1"/>
      </rPr>
      <t xml:space="preserve">
2</t>
    </r>
    <r>
      <rPr>
        <sz val="10"/>
        <rFont val="宋体"/>
        <charset val="134"/>
      </rPr>
      <t>、内容：墩身、墩顶（含墩顶支座等）的清洁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年</t>
    </r>
    <r>
      <rPr>
        <sz val="10"/>
        <rFont val="Times New Roman"/>
        <family val="1"/>
      </rPr>
      <t xml:space="preserve">
4</t>
    </r>
    <r>
      <rPr>
        <sz val="10"/>
        <rFont val="宋体"/>
        <charset val="134"/>
      </rPr>
      <t>、其他：详见养护管理手册</t>
    </r>
  </si>
  <si>
    <r>
      <rPr>
        <sz val="10"/>
        <rFont val="Times New Roman"/>
        <family val="1"/>
      </rPr>
      <t>1</t>
    </r>
    <r>
      <rPr>
        <sz val="10"/>
        <rFont val="宋体"/>
        <charset val="134"/>
      </rPr>
      <t>、部位：全线桥梁伸缩装置（不含主桥）</t>
    </r>
    <r>
      <rPr>
        <sz val="10"/>
        <rFont val="Times New Roman"/>
        <family val="1"/>
      </rPr>
      <t xml:space="preserve">
2</t>
    </r>
    <r>
      <rPr>
        <sz val="10"/>
        <rFont val="宋体"/>
        <charset val="134"/>
      </rPr>
      <t>、内容：机械方式对伸缩缝进行清洁</t>
    </r>
    <r>
      <rPr>
        <sz val="10"/>
        <rFont val="Times New Roman"/>
        <family val="1"/>
      </rPr>
      <t xml:space="preserve">
3</t>
    </r>
    <r>
      <rPr>
        <sz val="10"/>
        <rFont val="宋体"/>
        <charset val="134"/>
      </rPr>
      <t>、频次：</t>
    </r>
    <r>
      <rPr>
        <sz val="10"/>
        <rFont val="Times New Roman"/>
        <family val="1"/>
      </rPr>
      <t>2</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</si>
  <si>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防撞护栏</t>
  </si>
  <si>
    <r>
      <rPr>
        <sz val="10"/>
        <rFont val="Times New Roman"/>
        <family val="1"/>
      </rPr>
      <t>1</t>
    </r>
    <r>
      <rPr>
        <sz val="10"/>
        <rFont val="宋体"/>
        <charset val="134"/>
      </rPr>
      <t>、部位：引桥、匝道桥护栏，含边护栏和中央分隔带护栏</t>
    </r>
    <r>
      <rPr>
        <sz val="10"/>
        <rFont val="Times New Roman"/>
        <family val="1"/>
      </rPr>
      <t xml:space="preserve">
2</t>
    </r>
    <r>
      <rPr>
        <sz val="10"/>
        <rFont val="宋体"/>
        <charset val="134"/>
      </rPr>
      <t>、内容：对护栏进行清洁</t>
    </r>
    <r>
      <rPr>
        <sz val="10"/>
        <rFont val="Times New Roman"/>
        <family val="1"/>
      </rPr>
      <t xml:space="preserve">
3</t>
    </r>
    <r>
      <rPr>
        <sz val="10"/>
        <rFont val="宋体"/>
        <charset val="134"/>
      </rPr>
      <t>、其他：详见养护管理手册</t>
    </r>
  </si>
  <si>
    <t>新泽西护栏</t>
  </si>
  <si>
    <r>
      <rPr>
        <sz val="10"/>
        <rFont val="Times New Roman"/>
        <family val="1"/>
      </rPr>
      <t>1</t>
    </r>
    <r>
      <rPr>
        <sz val="10"/>
        <rFont val="宋体"/>
        <charset val="134"/>
      </rPr>
      <t>、部位：引桥、匝道桥新泽西护栏</t>
    </r>
    <r>
      <rPr>
        <sz val="10"/>
        <rFont val="Times New Roman"/>
        <family val="1"/>
      </rPr>
      <t xml:space="preserve">
2</t>
    </r>
    <r>
      <rPr>
        <sz val="10"/>
        <rFont val="宋体"/>
        <charset val="134"/>
      </rPr>
      <t>、内容：对护栏进行清洁</t>
    </r>
    <r>
      <rPr>
        <sz val="10"/>
        <rFont val="Times New Roman"/>
        <family val="1"/>
      </rPr>
      <t xml:space="preserve">
3</t>
    </r>
    <r>
      <rPr>
        <sz val="10"/>
        <rFont val="宋体"/>
        <charset val="134"/>
      </rPr>
      <t>、其他：详见养护管理手册</t>
    </r>
  </si>
  <si>
    <t>人行道护栏清洗</t>
  </si>
  <si>
    <r>
      <rPr>
        <sz val="10"/>
        <rFont val="Times New Roman"/>
        <family val="1"/>
      </rPr>
      <t>1</t>
    </r>
    <r>
      <rPr>
        <sz val="10"/>
        <rFont val="宋体"/>
        <charset val="134"/>
      </rPr>
      <t>、部位：桥梁人行道护栏（含防抛网）</t>
    </r>
    <r>
      <rPr>
        <sz val="10"/>
        <rFont val="Times New Roman"/>
        <family val="1"/>
      </rPr>
      <t xml:space="preserve">
2</t>
    </r>
    <r>
      <rPr>
        <sz val="10"/>
        <rFont val="宋体"/>
        <charset val="134"/>
      </rPr>
      <t>、内容：对护栏进行清洁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</si>
  <si>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声屏障</t>
  </si>
  <si>
    <r>
      <rPr>
        <sz val="10"/>
        <rFont val="Times New Roman"/>
        <family val="1"/>
      </rPr>
      <t>1</t>
    </r>
    <r>
      <rPr>
        <sz val="10"/>
        <rFont val="宋体"/>
        <charset val="134"/>
      </rPr>
      <t>、部位：南北接线及栖霞立交声屏障</t>
    </r>
    <r>
      <rPr>
        <sz val="10"/>
        <rFont val="Times New Roman"/>
        <family val="1"/>
      </rPr>
      <t xml:space="preserve">
2</t>
    </r>
    <r>
      <rPr>
        <sz val="10"/>
        <rFont val="宋体"/>
        <charset val="134"/>
      </rPr>
      <t>、内容：对声屏障进行清洁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</si>
  <si>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105-1</t>
  </si>
  <si>
    <t>管理中心维护</t>
  </si>
  <si>
    <t>土建维护</t>
  </si>
  <si>
    <r>
      <rPr>
        <sz val="10"/>
        <rFont val="Times New Roman"/>
        <family val="1"/>
      </rPr>
      <t>1</t>
    </r>
    <r>
      <rPr>
        <sz val="10"/>
        <rFont val="宋体"/>
        <charset val="134"/>
      </rPr>
      <t>、部位：管理中心区域（含桥下停车场）内房建、道路、绿化等维护</t>
    </r>
    <r>
      <rPr>
        <sz val="10"/>
        <rFont val="Times New Roman"/>
        <family val="1"/>
      </rPr>
      <t xml:space="preserve">
2</t>
    </r>
    <r>
      <rPr>
        <sz val="10"/>
        <rFont val="宋体"/>
        <charset val="134"/>
      </rPr>
      <t>、其他：详见养护管理手册</t>
    </r>
  </si>
  <si>
    <t>项</t>
  </si>
  <si>
    <t>机电维护</t>
  </si>
  <si>
    <r>
      <rPr>
        <sz val="10"/>
        <rFont val="Times New Roman"/>
        <family val="1"/>
      </rPr>
      <t>1</t>
    </r>
    <r>
      <rPr>
        <sz val="10"/>
        <rFont val="宋体"/>
        <charset val="134"/>
      </rPr>
      <t>、部位：管理中心区域（含桥下停车场）内消防、灯、监控、供配电等机电设施维护</t>
    </r>
    <r>
      <rPr>
        <sz val="10"/>
        <rFont val="Times New Roman"/>
        <family val="1"/>
      </rPr>
      <t xml:space="preserve">
2</t>
    </r>
    <r>
      <rPr>
        <sz val="10"/>
        <rFont val="宋体"/>
        <charset val="134"/>
      </rPr>
      <t>、其他：详见养护管理手册</t>
    </r>
  </si>
  <si>
    <t>106-1</t>
  </si>
  <si>
    <t>隧道养护</t>
  </si>
  <si>
    <t>隧道路面巡视、清洁</t>
  </si>
  <si>
    <t>-1</t>
  </si>
  <si>
    <r>
      <rPr>
        <sz val="10"/>
        <rFont val="Times New Roman"/>
        <family val="1"/>
      </rPr>
      <t>1</t>
    </r>
    <r>
      <rPr>
        <sz val="10"/>
        <rFont val="宋体"/>
        <charset val="134"/>
      </rPr>
      <t>、部位：全隧道及隧道匝道路面</t>
    </r>
    <r>
      <rPr>
        <sz val="10"/>
        <rFont val="Times New Roman"/>
        <family val="1"/>
      </rPr>
      <t xml:space="preserve">
2</t>
    </r>
    <r>
      <rPr>
        <sz val="10"/>
        <rFont val="宋体"/>
        <charset val="134"/>
      </rPr>
      <t>、内容：巡查并清理路面杂物及维修养护等</t>
    </r>
    <r>
      <rPr>
        <sz val="10"/>
        <rFont val="Times New Roman"/>
        <family val="1"/>
      </rPr>
      <t xml:space="preserve">
3</t>
    </r>
    <r>
      <rPr>
        <sz val="10"/>
        <rFont val="宋体"/>
        <charset val="134"/>
      </rPr>
      <t>、频次：</t>
    </r>
    <r>
      <rPr>
        <sz val="10"/>
        <rFont val="Times New Roman"/>
        <family val="1"/>
      </rPr>
      <t>2</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</si>
  <si>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路面清扫</t>
  </si>
  <si>
    <r>
      <rPr>
        <sz val="10"/>
        <rFont val="Times New Roman"/>
        <family val="1"/>
      </rPr>
      <t>1</t>
    </r>
    <r>
      <rPr>
        <sz val="10"/>
        <rFont val="宋体"/>
        <charset val="134"/>
      </rPr>
      <t>、部位：隧道行车道</t>
    </r>
    <r>
      <rPr>
        <sz val="10"/>
        <rFont val="Times New Roman"/>
        <family val="1"/>
      </rPr>
      <t xml:space="preserve">
2</t>
    </r>
    <r>
      <rPr>
        <sz val="10"/>
        <rFont val="宋体"/>
        <charset val="134"/>
      </rPr>
      <t>、内容：人工配合机械进行路面清扫和洒水</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</si>
  <si>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路面冲洗</t>
  </si>
  <si>
    <r>
      <rPr>
        <sz val="10"/>
        <rFont val="Times New Roman"/>
        <family val="1"/>
      </rPr>
      <t>1</t>
    </r>
    <r>
      <rPr>
        <sz val="10"/>
        <rFont val="宋体"/>
        <charset val="134"/>
      </rPr>
      <t>、部位：隧道行车道（含标线清洗）</t>
    </r>
    <r>
      <rPr>
        <sz val="10"/>
        <rFont val="Times New Roman"/>
        <family val="1"/>
      </rPr>
      <t xml:space="preserve">
2</t>
    </r>
    <r>
      <rPr>
        <sz val="10"/>
        <rFont val="宋体"/>
        <charset val="134"/>
      </rPr>
      <t>、方式：采用高压水枪或洒水车洗，配合人工清洗</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</si>
  <si>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隧道结构检查</t>
  </si>
  <si>
    <t>隧道日常检查</t>
  </si>
  <si>
    <r>
      <rPr>
        <sz val="10"/>
        <rFont val="Times New Roman"/>
        <family val="1"/>
      </rPr>
      <t>1</t>
    </r>
    <r>
      <rPr>
        <sz val="10"/>
        <rFont val="宋体"/>
        <charset val="134"/>
      </rPr>
      <t>、部位：隧道土建结构（含附属设施）</t>
    </r>
    <r>
      <rPr>
        <sz val="10"/>
        <rFont val="Times New Roman"/>
        <family val="1"/>
      </rPr>
      <t xml:space="preserve">
2</t>
    </r>
    <r>
      <rPr>
        <sz val="10"/>
        <rFont val="宋体"/>
        <charset val="134"/>
      </rPr>
      <t>、方式：目测或配合简单工具进行测量</t>
    </r>
    <r>
      <rPr>
        <sz val="10"/>
        <rFont val="Times New Roman"/>
        <family val="1"/>
      </rPr>
      <t xml:space="preserve">
3</t>
    </r>
    <r>
      <rPr>
        <sz val="10"/>
        <rFont val="宋体"/>
        <charset val="134"/>
      </rPr>
      <t>、内容：巡查及维修养护等等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5</t>
    </r>
    <r>
      <rPr>
        <sz val="10"/>
        <rFont val="宋体"/>
        <charset val="134"/>
      </rPr>
      <t>、其他：详见养护管理手册</t>
    </r>
  </si>
  <si>
    <t>隧道经常检查</t>
  </si>
  <si>
    <r>
      <rPr>
        <sz val="10"/>
        <rFont val="Times New Roman"/>
        <family val="1"/>
      </rPr>
      <t>1</t>
    </r>
    <r>
      <rPr>
        <sz val="10"/>
        <rFont val="宋体"/>
        <charset val="134"/>
      </rPr>
      <t>、部位：全隧道（含机电及附属设施）</t>
    </r>
    <r>
      <rPr>
        <sz val="10"/>
        <rFont val="Times New Roman"/>
        <family val="1"/>
      </rPr>
      <t xml:space="preserve">
2</t>
    </r>
    <r>
      <rPr>
        <sz val="10"/>
        <rFont val="宋体"/>
        <charset val="134"/>
      </rPr>
      <t>、方式：目测或配合简单工具进行测量</t>
    </r>
    <r>
      <rPr>
        <sz val="10"/>
        <rFont val="Times New Roman"/>
        <family val="1"/>
      </rPr>
      <t xml:space="preserve">
3</t>
    </r>
    <r>
      <rPr>
        <sz val="10"/>
        <rFont val="宋体"/>
        <charset val="134"/>
      </rPr>
      <t>、内容：巡查及维修养护等等、</t>
    </r>
    <r>
      <rPr>
        <sz val="10"/>
        <rFont val="Times New Roman"/>
        <family val="1"/>
      </rPr>
      <t xml:space="preserve">
4</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5</t>
    </r>
    <r>
      <rPr>
        <sz val="10"/>
        <rFont val="宋体"/>
        <charset val="134"/>
      </rPr>
      <t>、其他：详见养护管理手册</t>
    </r>
  </si>
  <si>
    <t>装饰板（含箱门）清洗</t>
  </si>
  <si>
    <r>
      <rPr>
        <sz val="10"/>
        <rFont val="Times New Roman"/>
        <family val="1"/>
      </rPr>
      <t>1</t>
    </r>
    <r>
      <rPr>
        <sz val="10"/>
        <rFont val="宋体"/>
        <charset val="134"/>
      </rPr>
      <t>、部位：隧道全线装饰板（含箱门）</t>
    </r>
    <r>
      <rPr>
        <sz val="10"/>
        <rFont val="Times New Roman"/>
        <family val="1"/>
      </rPr>
      <t xml:space="preserve">
2</t>
    </r>
    <r>
      <rPr>
        <sz val="10"/>
        <rFont val="宋体"/>
        <charset val="134"/>
      </rPr>
      <t>、方式：采用洗墙车清洁，湿法清洁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</si>
  <si>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r>
      <rPr>
        <sz val="10"/>
        <rFont val="Times New Roman"/>
        <family val="1"/>
      </rPr>
      <t>m</t>
    </r>
    <r>
      <rPr>
        <vertAlign val="superscript"/>
        <sz val="10"/>
        <rFont val="Times New Roman"/>
        <family val="1"/>
      </rPr>
      <t>2</t>
    </r>
  </si>
  <si>
    <t>顶板除尘</t>
  </si>
  <si>
    <r>
      <rPr>
        <sz val="10"/>
        <rFont val="Times New Roman"/>
        <family val="1"/>
      </rPr>
      <t>1</t>
    </r>
    <r>
      <rPr>
        <sz val="10"/>
        <rFont val="宋体"/>
        <charset val="134"/>
      </rPr>
      <t>、部位：隧道全线顶板部位</t>
    </r>
    <r>
      <rPr>
        <sz val="10"/>
        <rFont val="Times New Roman"/>
        <family val="1"/>
      </rPr>
      <t xml:space="preserve">
2</t>
    </r>
    <r>
      <rPr>
        <sz val="10"/>
        <rFont val="宋体"/>
        <charset val="134"/>
      </rPr>
      <t>、方式：采用人工或机械进行清洁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季度</t>
    </r>
    <r>
      <rPr>
        <sz val="10"/>
        <rFont val="Times New Roman"/>
        <family val="1"/>
      </rPr>
      <t xml:space="preserve">
4</t>
    </r>
    <r>
      <rPr>
        <sz val="10"/>
        <rFont val="宋体"/>
        <charset val="134"/>
      </rPr>
      <t>、其他：详见养护管理手册</t>
    </r>
  </si>
  <si>
    <t>防撞墙清洗</t>
  </si>
  <si>
    <r>
      <rPr>
        <sz val="10"/>
        <rFont val="Times New Roman"/>
        <family val="1"/>
      </rPr>
      <t>1</t>
    </r>
    <r>
      <rPr>
        <sz val="10"/>
        <rFont val="宋体"/>
        <charset val="134"/>
      </rPr>
      <t>、部位：隧道全线防撞墙</t>
    </r>
    <r>
      <rPr>
        <sz val="10"/>
        <rFont val="Times New Roman"/>
        <family val="1"/>
      </rPr>
      <t xml:space="preserve">
2</t>
    </r>
    <r>
      <rPr>
        <sz val="10"/>
        <rFont val="宋体"/>
        <charset val="134"/>
      </rPr>
      <t>、方式：采用人工或机械进行清洁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</si>
  <si>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标志、标牌保洁</t>
  </si>
  <si>
    <r>
      <rPr>
        <sz val="10"/>
        <rFont val="Times New Roman"/>
        <family val="1"/>
      </rPr>
      <t>1</t>
    </r>
    <r>
      <rPr>
        <sz val="10"/>
        <rFont val="宋体"/>
        <charset val="134"/>
      </rPr>
      <t>、部位：隧道标志、标牌</t>
    </r>
    <r>
      <rPr>
        <sz val="10"/>
        <rFont val="Times New Roman"/>
        <family val="1"/>
      </rPr>
      <t xml:space="preserve">
2</t>
    </r>
    <r>
      <rPr>
        <sz val="10"/>
        <rFont val="宋体"/>
        <charset val="134"/>
      </rPr>
      <t>、内容：人工清理，随清扫工作进行</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</si>
  <si>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电缆廊道清理</t>
  </si>
  <si>
    <r>
      <rPr>
        <sz val="10"/>
        <rFont val="Times New Roman"/>
        <family val="1"/>
      </rPr>
      <t>1</t>
    </r>
    <r>
      <rPr>
        <sz val="10"/>
        <rFont val="宋体"/>
        <charset val="134"/>
      </rPr>
      <t>、部位：隧道内部电缆廊道</t>
    </r>
    <r>
      <rPr>
        <sz val="10"/>
        <rFont val="Times New Roman"/>
        <family val="1"/>
      </rPr>
      <t xml:space="preserve">
2</t>
    </r>
    <r>
      <rPr>
        <sz val="10"/>
        <rFont val="宋体"/>
        <charset val="134"/>
      </rPr>
      <t>、内容：采用人工或机械进行清扫</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半年</t>
    </r>
    <r>
      <rPr>
        <sz val="10"/>
        <rFont val="Times New Roman"/>
        <family val="1"/>
      </rPr>
      <t xml:space="preserve">
4</t>
    </r>
    <r>
      <rPr>
        <sz val="10"/>
        <rFont val="宋体"/>
        <charset val="134"/>
      </rPr>
      <t>、其他：详见养护管理手册</t>
    </r>
  </si>
  <si>
    <t>泵房与排水设施养护</t>
  </si>
  <si>
    <t>边沟捡拾</t>
  </si>
  <si>
    <r>
      <rPr>
        <sz val="10"/>
        <rFont val="Times New Roman"/>
        <family val="1"/>
      </rPr>
      <t>1</t>
    </r>
    <r>
      <rPr>
        <sz val="10"/>
        <rFont val="宋体"/>
        <charset val="134"/>
      </rPr>
      <t>、部位：隧道内部边沟</t>
    </r>
    <r>
      <rPr>
        <sz val="10"/>
        <rFont val="Times New Roman"/>
        <family val="1"/>
      </rPr>
      <t xml:space="preserve">
2</t>
    </r>
    <r>
      <rPr>
        <sz val="10"/>
        <rFont val="宋体"/>
        <charset val="134"/>
      </rPr>
      <t>、内容：人工捡拾清理</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</si>
  <si>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边沟冲洗</t>
  </si>
  <si>
    <r>
      <rPr>
        <sz val="10"/>
        <rFont val="Times New Roman"/>
        <family val="1"/>
      </rPr>
      <t>1</t>
    </r>
    <r>
      <rPr>
        <sz val="10"/>
        <rFont val="宋体"/>
        <charset val="134"/>
      </rPr>
      <t>、部位：隧道内部边沟</t>
    </r>
    <r>
      <rPr>
        <sz val="10"/>
        <rFont val="Times New Roman"/>
        <family val="1"/>
      </rPr>
      <t xml:space="preserve">
2</t>
    </r>
    <r>
      <rPr>
        <sz val="10"/>
        <rFont val="宋体"/>
        <charset val="134"/>
      </rPr>
      <t>、内容：机械冲洗为主，局部人工清洗</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</si>
  <si>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横截沟捡拾</t>
  </si>
  <si>
    <r>
      <rPr>
        <sz val="10"/>
        <rFont val="Times New Roman"/>
        <family val="1"/>
      </rPr>
      <t>1</t>
    </r>
    <r>
      <rPr>
        <sz val="10"/>
        <rFont val="宋体"/>
        <charset val="134"/>
      </rPr>
      <t>、部位：隧道全线横截沟</t>
    </r>
    <r>
      <rPr>
        <sz val="10"/>
        <rFont val="Times New Roman"/>
        <family val="1"/>
      </rPr>
      <t xml:space="preserve">
2</t>
    </r>
    <r>
      <rPr>
        <sz val="10"/>
        <rFont val="宋体"/>
        <charset val="134"/>
      </rPr>
      <t>、内容：人工捡拾清理</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</si>
  <si>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横截沟冲洗</t>
  </si>
  <si>
    <r>
      <rPr>
        <sz val="10"/>
        <rFont val="Times New Roman"/>
        <family val="1"/>
      </rPr>
      <t>1</t>
    </r>
    <r>
      <rPr>
        <sz val="10"/>
        <rFont val="宋体"/>
        <charset val="134"/>
      </rPr>
      <t>、部位：隧道全线横截沟</t>
    </r>
    <r>
      <rPr>
        <sz val="10"/>
        <rFont val="Times New Roman"/>
        <family val="1"/>
      </rPr>
      <t xml:space="preserve">
2</t>
    </r>
    <r>
      <rPr>
        <sz val="10"/>
        <rFont val="宋体"/>
        <charset val="134"/>
      </rPr>
      <t>、内容：机械冲洗为主，局部人工清洗</t>
    </r>
    <r>
      <rPr>
        <sz val="10"/>
        <rFont val="Times New Roman"/>
        <family val="1"/>
      </rPr>
      <t xml:space="preserve">
3</t>
    </r>
    <r>
      <rPr>
        <sz val="10"/>
        <rFont val="宋体"/>
        <charset val="134"/>
      </rPr>
      <t>、频次：</t>
    </r>
    <r>
      <rPr>
        <sz val="10"/>
        <rFont val="Times New Roman"/>
        <family val="1"/>
      </rPr>
      <t>2</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</si>
  <si>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泵房保洁</t>
  </si>
  <si>
    <r>
      <rPr>
        <sz val="10"/>
        <rFont val="Times New Roman"/>
        <family val="1"/>
      </rPr>
      <t>1</t>
    </r>
    <r>
      <rPr>
        <sz val="10"/>
        <rFont val="宋体"/>
        <charset val="134"/>
      </rPr>
      <t>、部位：隧道泵房</t>
    </r>
    <r>
      <rPr>
        <sz val="10"/>
        <rFont val="Times New Roman"/>
        <family val="1"/>
      </rPr>
      <t xml:space="preserve">
2</t>
    </r>
    <r>
      <rPr>
        <sz val="10"/>
        <rFont val="宋体"/>
        <charset val="134"/>
      </rPr>
      <t>、内容：人工清洁为主</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</si>
  <si>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泵房清捞</t>
  </si>
  <si>
    <r>
      <rPr>
        <sz val="10"/>
        <rFont val="Times New Roman"/>
        <family val="1"/>
      </rPr>
      <t>1</t>
    </r>
    <r>
      <rPr>
        <sz val="10"/>
        <rFont val="宋体"/>
        <charset val="134"/>
      </rPr>
      <t>、部位：隧道泵房</t>
    </r>
    <r>
      <rPr>
        <sz val="10"/>
        <rFont val="Times New Roman"/>
        <family val="1"/>
      </rPr>
      <t xml:space="preserve">
2</t>
    </r>
    <r>
      <rPr>
        <sz val="10"/>
        <rFont val="宋体"/>
        <charset val="134"/>
      </rPr>
      <t>、内容：人工清捞</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季度</t>
    </r>
    <r>
      <rPr>
        <sz val="10"/>
        <rFont val="Times New Roman"/>
        <family val="1"/>
      </rPr>
      <t xml:space="preserve">
4</t>
    </r>
    <r>
      <rPr>
        <sz val="10"/>
        <rFont val="宋体"/>
        <charset val="134"/>
      </rPr>
      <t>、其他：详见养护管理手册</t>
    </r>
  </si>
  <si>
    <t>107-1</t>
  </si>
  <si>
    <t>桥梁机电设施养护</t>
  </si>
  <si>
    <t>桥梁机电设备日常巡查</t>
  </si>
  <si>
    <r>
      <rPr>
        <sz val="10"/>
        <rFont val="Times New Roman"/>
        <family val="1"/>
      </rPr>
      <t>1</t>
    </r>
    <r>
      <rPr>
        <sz val="10"/>
        <rFont val="宋体"/>
        <charset val="134"/>
      </rPr>
      <t>、部位：对桥梁管养范围内的供配电系统、照明系统、监控及通信系统等机电设备进行日常巡查</t>
    </r>
    <r>
      <rPr>
        <sz val="10"/>
        <rFont val="Times New Roman"/>
        <family val="1"/>
      </rPr>
      <t xml:space="preserve">
2</t>
    </r>
    <r>
      <rPr>
        <sz val="10"/>
        <rFont val="宋体"/>
        <charset val="134"/>
      </rPr>
      <t>、方式：人工及车行配合简单工具进行巡检</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</si>
  <si>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供配电系统</t>
  </si>
  <si>
    <r>
      <rPr>
        <sz val="10"/>
        <rFont val="Times New Roman"/>
        <family val="1"/>
      </rPr>
      <t>1</t>
    </r>
    <r>
      <rPr>
        <sz val="10"/>
        <rFont val="宋体"/>
        <charset val="134"/>
      </rPr>
      <t>、部位：对电力变压器、高低压开关柜、配电柜及</t>
    </r>
    <r>
      <rPr>
        <sz val="10"/>
        <rFont val="Times New Roman"/>
        <family val="1"/>
      </rPr>
      <t>UPS</t>
    </r>
    <r>
      <rPr>
        <sz val="10"/>
        <rFont val="宋体"/>
        <charset val="134"/>
      </rPr>
      <t>等设备定期进行专业检查及维修</t>
    </r>
    <r>
      <rPr>
        <sz val="10"/>
        <rFont val="Times New Roman"/>
        <family val="1"/>
      </rPr>
      <t xml:space="preserve">
2</t>
    </r>
    <r>
      <rPr>
        <sz val="10"/>
        <rFont val="宋体"/>
        <charset val="134"/>
      </rPr>
      <t>、方式：人工配合专业设备进行检查及维修</t>
    </r>
    <r>
      <rPr>
        <sz val="10"/>
        <rFont val="Times New Roman"/>
        <family val="1"/>
      </rPr>
      <t xml:space="preserve">
3</t>
    </r>
    <r>
      <rPr>
        <sz val="10"/>
        <rFont val="宋体"/>
        <charset val="134"/>
      </rPr>
      <t>、其他：详见养护管理手册</t>
    </r>
  </si>
  <si>
    <t>路灯维护</t>
  </si>
  <si>
    <r>
      <rPr>
        <sz val="10"/>
        <rFont val="Times New Roman"/>
        <family val="1"/>
      </rPr>
      <t>1</t>
    </r>
    <r>
      <rPr>
        <sz val="10"/>
        <rFont val="宋体"/>
        <charset val="134"/>
      </rPr>
      <t>、部位：对桥梁、辅道及隧道范围内灯具及控制箱等设备定期进行专业检查及维修</t>
    </r>
    <r>
      <rPr>
        <sz val="10"/>
        <rFont val="Times New Roman"/>
        <family val="1"/>
      </rPr>
      <t xml:space="preserve">
2</t>
    </r>
    <r>
      <rPr>
        <sz val="10"/>
        <rFont val="宋体"/>
        <charset val="134"/>
      </rPr>
      <t>、方式：人工配合专业设备进行检查及维修</t>
    </r>
    <r>
      <rPr>
        <sz val="10"/>
        <rFont val="Times New Roman"/>
        <family val="1"/>
      </rPr>
      <t xml:space="preserve">
3</t>
    </r>
    <r>
      <rPr>
        <sz val="10"/>
        <rFont val="宋体"/>
        <charset val="134"/>
      </rPr>
      <t>、其他：详见养护管理手册</t>
    </r>
  </si>
  <si>
    <t>景观亮化维护</t>
  </si>
  <si>
    <r>
      <rPr>
        <sz val="10"/>
        <rFont val="Times New Roman"/>
        <family val="1"/>
      </rPr>
      <t>1</t>
    </r>
    <r>
      <rPr>
        <sz val="10"/>
        <rFont val="宋体"/>
        <charset val="134"/>
      </rPr>
      <t>、部位：对桥梁范围内景观亮化设施及控制箱等设备定期进行专业检查及维修</t>
    </r>
    <r>
      <rPr>
        <sz val="10"/>
        <rFont val="Times New Roman"/>
        <family val="1"/>
      </rPr>
      <t xml:space="preserve">
2</t>
    </r>
    <r>
      <rPr>
        <sz val="10"/>
        <rFont val="宋体"/>
        <charset val="134"/>
      </rPr>
      <t>、方式：人工配合专业设备进行检查及维修</t>
    </r>
    <r>
      <rPr>
        <sz val="10"/>
        <rFont val="Times New Roman"/>
        <family val="1"/>
      </rPr>
      <t xml:space="preserve">
3</t>
    </r>
    <r>
      <rPr>
        <sz val="10"/>
        <rFont val="宋体"/>
        <charset val="134"/>
      </rPr>
      <t>、其他：详见养护管理手册</t>
    </r>
  </si>
  <si>
    <t>-e</t>
  </si>
  <si>
    <t>监控与通信系统</t>
  </si>
  <si>
    <r>
      <rPr>
        <sz val="10"/>
        <rFont val="Times New Roman"/>
        <family val="1"/>
      </rPr>
      <t>1</t>
    </r>
    <r>
      <rPr>
        <sz val="10"/>
        <rFont val="宋体"/>
        <charset val="134"/>
      </rPr>
      <t>、部位：对全线桥梁及辅道监控摄像机、信号灯、监控机柜、服务器、交换机、监控中心设备、称重系统、广播、信息发布及</t>
    </r>
    <r>
      <rPr>
        <sz val="10"/>
        <rFont val="Times New Roman"/>
        <family val="1"/>
      </rPr>
      <t>UPS</t>
    </r>
    <r>
      <rPr>
        <sz val="10"/>
        <rFont val="宋体"/>
        <charset val="134"/>
      </rPr>
      <t>等设备定期进行专业检查及维修</t>
    </r>
    <r>
      <rPr>
        <sz val="10"/>
        <rFont val="Times New Roman"/>
        <family val="1"/>
      </rPr>
      <t xml:space="preserve">
2</t>
    </r>
    <r>
      <rPr>
        <sz val="10"/>
        <rFont val="宋体"/>
        <charset val="134"/>
      </rPr>
      <t>、方式：人工配合专业设备进行检查及维修</t>
    </r>
    <r>
      <rPr>
        <sz val="10"/>
        <rFont val="Times New Roman"/>
        <family val="1"/>
      </rPr>
      <t xml:space="preserve">
3</t>
    </r>
    <r>
      <rPr>
        <sz val="10"/>
        <rFont val="宋体"/>
        <charset val="134"/>
      </rPr>
      <t>、其他：详见养护管理手册</t>
    </r>
  </si>
  <si>
    <t>-f</t>
  </si>
  <si>
    <t>电梯</t>
  </si>
  <si>
    <r>
      <rPr>
        <sz val="10"/>
        <rFont val="Times New Roman"/>
        <family val="1"/>
      </rPr>
      <t>1</t>
    </r>
    <r>
      <rPr>
        <sz val="10"/>
        <rFont val="宋体"/>
        <charset val="134"/>
      </rPr>
      <t>、部位：主塔电梯及桥检车进行保洁检查维护</t>
    </r>
    <r>
      <rPr>
        <sz val="10"/>
        <rFont val="Times New Roman"/>
        <family val="1"/>
      </rPr>
      <t xml:space="preserve">
2</t>
    </r>
    <r>
      <rPr>
        <sz val="10"/>
        <rFont val="宋体"/>
        <charset val="134"/>
      </rPr>
      <t>、方式：人工配合专业设备进行检查维护</t>
    </r>
    <r>
      <rPr>
        <sz val="10"/>
        <rFont val="Times New Roman"/>
        <family val="1"/>
      </rPr>
      <t xml:space="preserve">
3</t>
    </r>
    <r>
      <rPr>
        <sz val="10"/>
        <rFont val="宋体"/>
        <charset val="134"/>
      </rPr>
      <t>、其他：详见养护管理手册</t>
    </r>
  </si>
  <si>
    <t>-g</t>
  </si>
  <si>
    <t>除湿系统</t>
  </si>
  <si>
    <r>
      <rPr>
        <sz val="10"/>
        <rFont val="Times New Roman"/>
        <family val="1"/>
      </rPr>
      <t>1</t>
    </r>
    <r>
      <rPr>
        <sz val="10"/>
        <rFont val="宋体"/>
        <charset val="134"/>
      </rPr>
      <t>、部位：主桥除湿系统定期进行专业检查维护</t>
    </r>
    <r>
      <rPr>
        <sz val="10"/>
        <rFont val="Times New Roman"/>
        <family val="1"/>
      </rPr>
      <t xml:space="preserve">
2</t>
    </r>
    <r>
      <rPr>
        <sz val="10"/>
        <rFont val="宋体"/>
        <charset val="134"/>
      </rPr>
      <t>、方式：人工配合专业设备进行检查维护</t>
    </r>
    <r>
      <rPr>
        <sz val="10"/>
        <rFont val="Times New Roman"/>
        <family val="1"/>
      </rPr>
      <t xml:space="preserve">
3</t>
    </r>
    <r>
      <rPr>
        <sz val="10"/>
        <rFont val="宋体"/>
        <charset val="134"/>
      </rPr>
      <t>、其他：详见养护管理手册</t>
    </r>
  </si>
  <si>
    <t>-h</t>
  </si>
  <si>
    <t>健康监测系统</t>
  </si>
  <si>
    <r>
      <rPr>
        <sz val="10"/>
        <rFont val="Times New Roman"/>
        <family val="1"/>
      </rPr>
      <t>1</t>
    </r>
    <r>
      <rPr>
        <sz val="10"/>
        <rFont val="宋体"/>
        <charset val="134"/>
      </rPr>
      <t>、部位：桥梁健康监测系统硬件设备巡查和维护</t>
    </r>
    <r>
      <rPr>
        <sz val="10"/>
        <rFont val="Times New Roman"/>
        <family val="1"/>
      </rPr>
      <t xml:space="preserve">
2</t>
    </r>
    <r>
      <rPr>
        <sz val="10"/>
        <rFont val="宋体"/>
        <charset val="134"/>
      </rPr>
      <t>、方式：人工配合专业设备进行检查维护</t>
    </r>
    <r>
      <rPr>
        <sz val="10"/>
        <rFont val="Times New Roman"/>
        <family val="1"/>
      </rPr>
      <t xml:space="preserve">
3</t>
    </r>
    <r>
      <rPr>
        <sz val="10"/>
        <rFont val="宋体"/>
        <charset val="134"/>
      </rPr>
      <t>、其他：详见养护管理手册</t>
    </r>
  </si>
  <si>
    <t>-i</t>
  </si>
  <si>
    <t>桥梁径流自动控制系统</t>
  </si>
  <si>
    <r>
      <rPr>
        <sz val="10"/>
        <rFont val="Times New Roman"/>
        <family val="1"/>
      </rPr>
      <t>1</t>
    </r>
    <r>
      <rPr>
        <sz val="10"/>
        <rFont val="宋体"/>
        <charset val="134"/>
      </rPr>
      <t>、部位：主桥及滁河桥径流、事故污染收集池电控系统专业检查维护</t>
    </r>
    <r>
      <rPr>
        <sz val="10"/>
        <rFont val="Times New Roman"/>
        <family val="1"/>
      </rPr>
      <t xml:space="preserve">
2</t>
    </r>
    <r>
      <rPr>
        <sz val="10"/>
        <rFont val="宋体"/>
        <charset val="134"/>
      </rPr>
      <t>、方式：人工配合专业设备进行检查维护</t>
    </r>
    <r>
      <rPr>
        <sz val="10"/>
        <rFont val="Times New Roman"/>
        <family val="1"/>
      </rPr>
      <t xml:space="preserve">
3</t>
    </r>
    <r>
      <rPr>
        <sz val="10"/>
        <rFont val="宋体"/>
        <charset val="134"/>
      </rPr>
      <t>、其他：详见养护管理手册</t>
    </r>
  </si>
  <si>
    <t>108-1</t>
  </si>
  <si>
    <t>隧道机电设施养护</t>
  </si>
  <si>
    <t>机电系统日常巡查</t>
  </si>
  <si>
    <r>
      <rPr>
        <sz val="10"/>
        <rFont val="Times New Roman"/>
        <family val="1"/>
      </rPr>
      <t>1</t>
    </r>
    <r>
      <rPr>
        <sz val="10"/>
        <rFont val="宋体"/>
        <charset val="134"/>
      </rPr>
      <t>、部位：对隧道范围内机电设备进行日常巡查</t>
    </r>
    <r>
      <rPr>
        <sz val="10"/>
        <rFont val="Times New Roman"/>
        <family val="1"/>
      </rPr>
      <t xml:space="preserve">
2</t>
    </r>
    <r>
      <rPr>
        <sz val="10"/>
        <rFont val="宋体"/>
        <charset val="134"/>
      </rPr>
      <t>、内容：人工及车行配合简单工具进行巡查</t>
    </r>
    <r>
      <rPr>
        <sz val="10"/>
        <rFont val="Times New Roman"/>
        <family val="1"/>
      </rPr>
      <t xml:space="preserve">
3</t>
    </r>
    <r>
      <rPr>
        <sz val="10"/>
        <rFont val="宋体"/>
        <charset val="134"/>
      </rPr>
      <t>、频次：</t>
    </r>
    <r>
      <rPr>
        <sz val="10"/>
        <rFont val="Times New Roman"/>
        <family val="1"/>
      </rPr>
      <t>2</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</si>
  <si>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供配电系统养护</t>
  </si>
  <si>
    <r>
      <rPr>
        <sz val="10"/>
        <rFont val="Times New Roman"/>
        <family val="1"/>
      </rPr>
      <t>1</t>
    </r>
    <r>
      <rPr>
        <sz val="10"/>
        <rFont val="宋体"/>
        <charset val="134"/>
      </rPr>
      <t>、部位：对电力变压器、低压开关柜、馈电柜、配电箱、应急电源及设备控制箱等设备定期进行专业检查及维修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、其他：详见养护管理手册</t>
    </r>
  </si>
  <si>
    <t>通风系统养护</t>
  </si>
  <si>
    <t>可逆射流风机</t>
  </si>
  <si>
    <r>
      <rPr>
        <sz val="10"/>
        <rFont val="Times New Roman"/>
        <family val="1"/>
      </rPr>
      <t>1</t>
    </r>
    <r>
      <rPr>
        <sz val="10"/>
        <rFont val="宋体"/>
        <charset val="134"/>
      </rPr>
      <t>、部位：对隧道射流风机及控制箱等设备定期进行专业检查及维修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</si>
  <si>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套</t>
  </si>
  <si>
    <t>照明系统养护</t>
  </si>
  <si>
    <r>
      <rPr>
        <sz val="10"/>
        <rFont val="宋体"/>
        <charset val="134"/>
      </rPr>
      <t>隧道照明</t>
    </r>
    <r>
      <rPr>
        <sz val="10"/>
        <rFont val="Times New Roman"/>
        <family val="1"/>
      </rPr>
      <t>LED</t>
    </r>
    <r>
      <rPr>
        <sz val="10"/>
        <rFont val="宋体"/>
        <charset val="134"/>
      </rPr>
      <t>灯</t>
    </r>
  </si>
  <si>
    <r>
      <rPr>
        <sz val="10"/>
        <rFont val="Times New Roman"/>
        <family val="1"/>
      </rPr>
      <t>1</t>
    </r>
    <r>
      <rPr>
        <sz val="10"/>
        <rFont val="宋体"/>
        <charset val="134"/>
      </rPr>
      <t>、部位：对隧道范围内路灯灯具及控制箱等设备定期进行专业检查及维修</t>
    </r>
    <r>
      <rPr>
        <sz val="10"/>
        <rFont val="Times New Roman"/>
        <family val="1"/>
      </rPr>
      <t xml:space="preserve">
2</t>
    </r>
    <r>
      <rPr>
        <sz val="10"/>
        <rFont val="宋体"/>
        <charset val="134"/>
      </rPr>
      <t>、方式：人工配合专业设备进行检查及维修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年</t>
    </r>
    <r>
      <rPr>
        <sz val="10"/>
        <rFont val="Times New Roman"/>
        <family val="1"/>
      </rPr>
      <t xml:space="preserve">
4</t>
    </r>
    <r>
      <rPr>
        <sz val="10"/>
        <rFont val="宋体"/>
        <charset val="134"/>
      </rPr>
      <t>、其他：详见养护管理手册</t>
    </r>
  </si>
  <si>
    <t>台</t>
  </si>
  <si>
    <t>消防及给排水系统养护</t>
  </si>
  <si>
    <r>
      <rPr>
        <sz val="10"/>
        <rFont val="Times New Roman"/>
        <family val="1"/>
      </rPr>
      <t>1</t>
    </r>
    <r>
      <rPr>
        <sz val="10"/>
        <rFont val="宋体"/>
        <charset val="134"/>
      </rPr>
      <t>、部位：对隧道行车道、消防泵房、雨水泵房、废水泵房范围内消防设备、排水设施及管道等定期进行专业检查及维修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、其他：详见养护管理手册</t>
    </r>
  </si>
  <si>
    <t>交通监控系统养护</t>
  </si>
  <si>
    <t>交通监控系统</t>
  </si>
  <si>
    <r>
      <rPr>
        <sz val="10"/>
        <rFont val="Times New Roman"/>
        <family val="1"/>
      </rPr>
      <t>1</t>
    </r>
    <r>
      <rPr>
        <sz val="10"/>
        <rFont val="宋体"/>
        <charset val="134"/>
      </rPr>
      <t>、部位：对隧道范围内监控设备等定期进行专业检查及维修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</si>
  <si>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车道信号灯</t>
  </si>
  <si>
    <r>
      <rPr>
        <sz val="10"/>
        <rFont val="Times New Roman"/>
        <family val="1"/>
      </rPr>
      <t>1</t>
    </r>
    <r>
      <rPr>
        <sz val="10"/>
        <rFont val="宋体"/>
        <charset val="134"/>
      </rPr>
      <t>、部位：对隧道范围内交通信号灯定期进行专业检查及维修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</si>
  <si>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设备监控系统养护</t>
  </si>
  <si>
    <t>远程控制单元</t>
  </si>
  <si>
    <r>
      <rPr>
        <sz val="10"/>
        <rFont val="Times New Roman"/>
        <family val="1"/>
      </rPr>
      <t>1</t>
    </r>
    <r>
      <rPr>
        <sz val="10"/>
        <rFont val="宋体"/>
        <charset val="134"/>
      </rPr>
      <t>、部位：对隧道范围内</t>
    </r>
    <r>
      <rPr>
        <sz val="10"/>
        <rFont val="Times New Roman"/>
        <family val="1"/>
      </rPr>
      <t>PLC</t>
    </r>
    <r>
      <rPr>
        <sz val="10"/>
        <rFont val="宋体"/>
        <charset val="134"/>
      </rPr>
      <t>监控柜、设备远程控制箱、光照度仪及光亮度仪等定期进行专业检查及维修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</si>
  <si>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广播及电话子系统养护</t>
  </si>
  <si>
    <t>有线广播系统控制室</t>
  </si>
  <si>
    <r>
      <rPr>
        <sz val="10"/>
        <rFont val="Times New Roman"/>
        <family val="1"/>
      </rPr>
      <t>1</t>
    </r>
    <r>
      <rPr>
        <sz val="10"/>
        <rFont val="宋体"/>
        <charset val="134"/>
      </rPr>
      <t>、部位：对隧道范围内有线广播控制室等设备定期进行专业检查及维修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季度</t>
    </r>
    <r>
      <rPr>
        <sz val="10"/>
        <rFont val="Times New Roman"/>
        <family val="1"/>
      </rPr>
      <t xml:space="preserve">
4</t>
    </r>
    <r>
      <rPr>
        <sz val="10"/>
        <rFont val="宋体"/>
        <charset val="134"/>
      </rPr>
      <t>、其他：详见养护管理手册</t>
    </r>
  </si>
  <si>
    <t>有线广播系统隧道内</t>
  </si>
  <si>
    <r>
      <rPr>
        <sz val="10"/>
        <rFont val="Times New Roman"/>
        <family val="1"/>
      </rPr>
      <t>1</t>
    </r>
    <r>
      <rPr>
        <sz val="10"/>
        <rFont val="宋体"/>
        <charset val="134"/>
      </rPr>
      <t>、部位：对隧道范围内广播系统等设备定期进行专业检查及维修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</si>
  <si>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高清视频监控子系统养护</t>
  </si>
  <si>
    <r>
      <rPr>
        <sz val="10"/>
        <rFont val="Times New Roman"/>
        <family val="1"/>
      </rPr>
      <t>1</t>
    </r>
    <r>
      <rPr>
        <sz val="10"/>
        <rFont val="宋体"/>
        <charset val="134"/>
      </rPr>
      <t>、部位：对隧道范围内高清摄像机、核心交换机及视频服务器等设备定期进行专业检查及维修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</si>
  <si>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-j</t>
  </si>
  <si>
    <t>火灾报警系统养护</t>
  </si>
  <si>
    <r>
      <rPr>
        <sz val="10"/>
        <rFont val="Times New Roman"/>
        <family val="1"/>
      </rPr>
      <t>1</t>
    </r>
    <r>
      <rPr>
        <sz val="10"/>
        <rFont val="宋体"/>
        <charset val="134"/>
      </rPr>
      <t>、部位：对隧道范围内</t>
    </r>
    <r>
      <rPr>
        <sz val="10"/>
        <rFont val="Times New Roman"/>
        <family val="1"/>
      </rPr>
      <t>FAS</t>
    </r>
    <r>
      <rPr>
        <sz val="10"/>
        <rFont val="宋体"/>
        <charset val="134"/>
      </rPr>
      <t>工作站、控制主机、火灾报警按钮、光纤测温系统及其它传感器等设备定期进行专业检查及维修</t>
    </r>
    <r>
      <rPr>
        <sz val="10"/>
        <rFont val="Times New Roman"/>
        <family val="1"/>
      </rPr>
      <t xml:space="preserve">
2</t>
    </r>
    <r>
      <rPr>
        <sz val="10"/>
        <rFont val="宋体"/>
        <charset val="134"/>
      </rPr>
      <t>、内容：人工配合专业设备进行检查及维修</t>
    </r>
    <r>
      <rPr>
        <sz val="10"/>
        <rFont val="Times New Roman"/>
        <family val="1"/>
      </rPr>
      <t xml:space="preserve">
3</t>
    </r>
    <r>
      <rPr>
        <sz val="10"/>
        <rFont val="宋体"/>
        <charset val="134"/>
      </rPr>
      <t>、频次：</t>
    </r>
    <r>
      <rPr>
        <sz val="10"/>
        <rFont val="Times New Roman"/>
        <family val="1"/>
      </rPr>
      <t>2</t>
    </r>
    <r>
      <rPr>
        <sz val="10"/>
        <rFont val="宋体"/>
        <charset val="134"/>
      </rPr>
      <t>次</t>
    </r>
    <r>
      <rPr>
        <sz val="10"/>
        <rFont val="Times New Roman"/>
        <family val="1"/>
      </rPr>
      <t>/</t>
    </r>
    <r>
      <rPr>
        <sz val="10"/>
        <rFont val="宋体"/>
        <charset val="134"/>
      </rPr>
      <t>月</t>
    </r>
    <r>
      <rPr>
        <sz val="10"/>
        <rFont val="Times New Roman"/>
        <family val="1"/>
      </rPr>
      <t xml:space="preserve">
4</t>
    </r>
    <r>
      <rPr>
        <sz val="10"/>
        <rFont val="宋体"/>
        <charset val="134"/>
      </rPr>
      <t>、其他：详见养护管理手册</t>
    </r>
  </si>
  <si>
    <t>手动报警器</t>
  </si>
  <si>
    <r>
      <rPr>
        <sz val="10"/>
        <rFont val="Times New Roman"/>
        <family val="1"/>
      </rPr>
      <t>1</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月</t>
    </r>
    <r>
      <rPr>
        <sz val="10"/>
        <rFont val="Times New Roman"/>
        <family val="1"/>
      </rPr>
      <t xml:space="preserve">
2</t>
    </r>
    <r>
      <rPr>
        <sz val="10"/>
        <rFont val="宋体"/>
        <charset val="134"/>
      </rPr>
      <t>、其他：详见养护管理手册</t>
    </r>
  </si>
  <si>
    <t>109-1</t>
  </si>
  <si>
    <t>人行天桥</t>
  </si>
  <si>
    <t>日常保洁</t>
  </si>
  <si>
    <r>
      <rPr>
        <sz val="10"/>
        <rFont val="Times New Roman"/>
        <family val="1"/>
      </rPr>
      <t>1</t>
    </r>
    <r>
      <rPr>
        <sz val="10"/>
        <rFont val="宋体"/>
        <charset val="134"/>
      </rPr>
      <t>、部位：人行天桥全部日常保洁</t>
    </r>
    <r>
      <rPr>
        <sz val="10"/>
        <rFont val="Times New Roman"/>
        <family val="1"/>
      </rPr>
      <t xml:space="preserve">
2</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3</t>
    </r>
    <r>
      <rPr>
        <sz val="10"/>
        <rFont val="宋体"/>
        <charset val="134"/>
      </rPr>
      <t>、其他：详见养护管理手册</t>
    </r>
  </si>
  <si>
    <t>座</t>
  </si>
  <si>
    <r>
      <rPr>
        <sz val="10"/>
        <rFont val="Times New Roman"/>
        <family val="1"/>
      </rPr>
      <t>1</t>
    </r>
    <r>
      <rPr>
        <sz val="10"/>
        <rFont val="宋体"/>
        <charset val="134"/>
      </rPr>
      <t>、部位：人行天桥全部日常养护</t>
    </r>
    <r>
      <rPr>
        <sz val="10"/>
        <rFont val="Times New Roman"/>
        <family val="1"/>
      </rPr>
      <t xml:space="preserve">
2</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3</t>
    </r>
    <r>
      <rPr>
        <sz val="10"/>
        <rFont val="宋体"/>
        <charset val="134"/>
      </rPr>
      <t>、其他：详见养护管理手册</t>
    </r>
  </si>
  <si>
    <t>110-1</t>
  </si>
  <si>
    <t>地面辅道</t>
  </si>
  <si>
    <t>地面辅道日常保洁</t>
  </si>
  <si>
    <t>路面保洁</t>
  </si>
  <si>
    <r>
      <rPr>
        <sz val="10"/>
        <rFont val="Times New Roman"/>
        <family val="1"/>
      </rPr>
      <t>1</t>
    </r>
    <r>
      <rPr>
        <sz val="10"/>
        <rFont val="宋体"/>
        <charset val="134"/>
      </rPr>
      <t>、部位：南接线地面辅道及栖霞大道地面辅道（含附属设施）</t>
    </r>
    <r>
      <rPr>
        <sz val="10"/>
        <rFont val="Times New Roman"/>
        <family val="1"/>
      </rPr>
      <t xml:space="preserve">
2</t>
    </r>
    <r>
      <rPr>
        <sz val="10"/>
        <rFont val="宋体"/>
        <charset val="134"/>
      </rPr>
      <t>、内容：对辅道进行日常保洁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</si>
  <si>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混凝土防撞护栏</t>
  </si>
  <si>
    <r>
      <rPr>
        <sz val="10"/>
        <rFont val="Times New Roman"/>
        <family val="1"/>
      </rPr>
      <t>1</t>
    </r>
    <r>
      <rPr>
        <sz val="10"/>
        <rFont val="宋体"/>
        <charset val="134"/>
      </rPr>
      <t>、部位：辅道混凝土护栏</t>
    </r>
    <r>
      <rPr>
        <sz val="10"/>
        <rFont val="Times New Roman"/>
        <family val="1"/>
      </rPr>
      <t xml:space="preserve">
2</t>
    </r>
    <r>
      <rPr>
        <sz val="10"/>
        <rFont val="宋体"/>
        <charset val="134"/>
      </rPr>
      <t>、内容：对护栏进行清洁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</si>
  <si>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波形护栏</t>
  </si>
  <si>
    <r>
      <rPr>
        <sz val="10"/>
        <rFont val="Times New Roman"/>
        <family val="1"/>
      </rPr>
      <t>1</t>
    </r>
    <r>
      <rPr>
        <sz val="10"/>
        <rFont val="宋体"/>
        <charset val="134"/>
      </rPr>
      <t>、部位：辅道波形护栏</t>
    </r>
    <r>
      <rPr>
        <sz val="10"/>
        <rFont val="Times New Roman"/>
        <family val="1"/>
      </rPr>
      <t xml:space="preserve">
2</t>
    </r>
    <r>
      <rPr>
        <sz val="10"/>
        <rFont val="宋体"/>
        <charset val="134"/>
      </rPr>
      <t>、内容：对护栏进行清洁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周</t>
    </r>
    <r>
      <rPr>
        <sz val="10"/>
        <rFont val="Times New Roman"/>
        <family val="1"/>
      </rPr>
      <t xml:space="preserve">
4</t>
    </r>
    <r>
      <rPr>
        <sz val="10"/>
        <rFont val="宋体"/>
        <charset val="134"/>
      </rPr>
      <t>、其他：详见养护管理手册</t>
    </r>
  </si>
  <si>
    <t>地面辅道日常养护</t>
  </si>
  <si>
    <t>车行道</t>
  </si>
  <si>
    <r>
      <rPr>
        <sz val="10"/>
        <rFont val="Times New Roman"/>
        <family val="1"/>
      </rPr>
      <t>1</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2</t>
    </r>
    <r>
      <rPr>
        <sz val="10"/>
        <rFont val="宋体"/>
        <charset val="134"/>
      </rPr>
      <t>、其他：详见养护管理手册</t>
    </r>
  </si>
  <si>
    <t>人行道</t>
  </si>
  <si>
    <t>地面辅道照明</t>
  </si>
  <si>
    <r>
      <rPr>
        <sz val="10"/>
        <rFont val="Times New Roman"/>
        <family val="1"/>
      </rPr>
      <t>1</t>
    </r>
    <r>
      <rPr>
        <sz val="10"/>
        <rFont val="宋体"/>
        <charset val="134"/>
      </rPr>
      <t>、部位：辅道范围内灯具及控制箱等设备定期进行专业检查及维护</t>
    </r>
    <r>
      <rPr>
        <sz val="10"/>
        <rFont val="Times New Roman"/>
        <family val="1"/>
      </rPr>
      <t xml:space="preserve">
2</t>
    </r>
    <r>
      <rPr>
        <sz val="10"/>
        <rFont val="宋体"/>
        <charset val="134"/>
      </rPr>
      <t>、内容：人工配合专业设备进行检查</t>
    </r>
    <r>
      <rPr>
        <sz val="10"/>
        <rFont val="Times New Roman"/>
        <family val="1"/>
      </rPr>
      <t xml:space="preserve">
3</t>
    </r>
    <r>
      <rPr>
        <sz val="10"/>
        <rFont val="宋体"/>
        <charset val="134"/>
      </rPr>
      <t>、其他：详见养护管理手册</t>
    </r>
  </si>
  <si>
    <t>排水系统养护</t>
  </si>
  <si>
    <r>
      <rPr>
        <sz val="10"/>
        <rFont val="Times New Roman"/>
        <family val="1"/>
      </rPr>
      <t>1</t>
    </r>
    <r>
      <rPr>
        <sz val="10"/>
        <rFont val="宋体"/>
        <charset val="134"/>
      </rPr>
      <t>、部位：地面辅道排水设施及管道等定期进行专业检查</t>
    </r>
    <r>
      <rPr>
        <sz val="10"/>
        <rFont val="Times New Roman"/>
        <family val="1"/>
      </rPr>
      <t xml:space="preserve">
2</t>
    </r>
    <r>
      <rPr>
        <sz val="10"/>
        <rFont val="宋体"/>
        <charset val="134"/>
      </rPr>
      <t>、内容：人工配合专业设备进行检查</t>
    </r>
    <r>
      <rPr>
        <sz val="10"/>
        <rFont val="Times New Roman"/>
        <family val="1"/>
      </rPr>
      <t xml:space="preserve">
3</t>
    </r>
    <r>
      <rPr>
        <sz val="10"/>
        <rFont val="宋体"/>
        <charset val="134"/>
      </rPr>
      <t>、其他：详见养护管理手册</t>
    </r>
  </si>
  <si>
    <t>111-1</t>
  </si>
  <si>
    <t>跨尧化门铁路货场线地面辅道桥</t>
  </si>
  <si>
    <r>
      <rPr>
        <sz val="10"/>
        <rFont val="Times New Roman"/>
        <family val="1"/>
      </rPr>
      <t>1</t>
    </r>
    <r>
      <rPr>
        <sz val="10"/>
        <rFont val="宋体"/>
        <charset val="134"/>
      </rPr>
      <t>、部位：跨尧化门铁路货场线地面辅道桥（含附属设施）</t>
    </r>
    <r>
      <rPr>
        <sz val="10"/>
        <rFont val="Times New Roman"/>
        <family val="1"/>
      </rPr>
      <t xml:space="preserve">
2</t>
    </r>
    <r>
      <rPr>
        <sz val="10"/>
        <rFont val="宋体"/>
        <charset val="134"/>
      </rPr>
      <t>、内容：对辅道桥进行日常保洁</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</si>
  <si>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r>
      <rPr>
        <sz val="10"/>
        <rFont val="Times New Roman"/>
        <family val="1"/>
      </rPr>
      <t>1</t>
    </r>
    <r>
      <rPr>
        <sz val="10"/>
        <rFont val="宋体"/>
        <charset val="134"/>
      </rPr>
      <t>、部位：跨尧化门铁路货场线地面辅道桥（含附属设施）</t>
    </r>
    <r>
      <rPr>
        <sz val="10"/>
        <rFont val="Times New Roman"/>
        <family val="1"/>
      </rPr>
      <t xml:space="preserve">
2</t>
    </r>
    <r>
      <rPr>
        <sz val="10"/>
        <rFont val="宋体"/>
        <charset val="134"/>
      </rPr>
      <t>、内容：对辅道桥进行日常养护</t>
    </r>
    <r>
      <rPr>
        <sz val="10"/>
        <rFont val="Times New Roman"/>
        <family val="1"/>
      </rPr>
      <t xml:space="preserve">
3</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4</t>
    </r>
    <r>
      <rPr>
        <sz val="10"/>
        <rFont val="宋体"/>
        <charset val="134"/>
      </rPr>
      <t>、其他：详见养护管理手册</t>
    </r>
  </si>
  <si>
    <t>112-1</t>
  </si>
  <si>
    <t>跨尧化门铁路货场线地面人非地道保洁、日常养护</t>
  </si>
  <si>
    <r>
      <rPr>
        <sz val="10"/>
        <rFont val="Times New Roman"/>
        <family val="1"/>
      </rPr>
      <t>1</t>
    </r>
    <r>
      <rPr>
        <sz val="10"/>
        <rFont val="宋体"/>
        <charset val="134"/>
      </rPr>
      <t>、跨尧化门铁路货场线地面人非地道分左右两条独立通道</t>
    </r>
    <r>
      <rPr>
        <sz val="10"/>
        <rFont val="Times New Roman"/>
        <family val="1"/>
      </rPr>
      <t xml:space="preserve">
2</t>
    </r>
    <r>
      <rPr>
        <sz val="10"/>
        <rFont val="宋体"/>
        <charset val="134"/>
      </rPr>
      <t>、频次：</t>
    </r>
    <r>
      <rPr>
        <sz val="10"/>
        <rFont val="Times New Roman"/>
        <family val="1"/>
      </rPr>
      <t>1</t>
    </r>
    <r>
      <rPr>
        <sz val="10"/>
        <rFont val="宋体"/>
        <charset val="134"/>
      </rPr>
      <t>次</t>
    </r>
    <r>
      <rPr>
        <sz val="10"/>
        <rFont val="Times New Roman"/>
        <family val="1"/>
      </rPr>
      <t>/</t>
    </r>
    <r>
      <rPr>
        <sz val="10"/>
        <rFont val="宋体"/>
        <charset val="134"/>
      </rPr>
      <t>天</t>
    </r>
    <r>
      <rPr>
        <sz val="10"/>
        <rFont val="Times New Roman"/>
        <family val="1"/>
      </rPr>
      <t xml:space="preserve">
3</t>
    </r>
    <r>
      <rPr>
        <sz val="10"/>
        <rFont val="宋体"/>
        <charset val="134"/>
      </rPr>
      <t>、其他：详见养护管理手册</t>
    </r>
  </si>
  <si>
    <t>113-1</t>
  </si>
  <si>
    <t>跨尧化门铁路货场线地面人非地道机电养护</t>
  </si>
  <si>
    <r>
      <rPr>
        <b/>
        <sz val="10"/>
        <rFont val="宋体"/>
        <charset val="134"/>
      </rPr>
      <t>清单</t>
    </r>
    <r>
      <rPr>
        <b/>
        <sz val="10"/>
        <rFont val="Times New Roman"/>
        <family val="1"/>
      </rPr>
      <t xml:space="preserve">  </t>
    </r>
    <r>
      <rPr>
        <b/>
        <sz val="10"/>
        <rFont val="宋体"/>
        <charset val="134"/>
      </rPr>
      <t>第</t>
    </r>
    <r>
      <rPr>
        <b/>
        <sz val="10"/>
        <rFont val="Times New Roman"/>
        <family val="1"/>
      </rPr>
      <t>100</t>
    </r>
    <r>
      <rPr>
        <b/>
        <sz val="10"/>
        <rFont val="宋体"/>
        <charset val="134"/>
      </rPr>
      <t>章</t>
    </r>
    <r>
      <rPr>
        <b/>
        <sz val="10"/>
        <rFont val="Times New Roman"/>
        <family val="1"/>
      </rPr>
      <t xml:space="preserve">   </t>
    </r>
    <r>
      <rPr>
        <b/>
        <sz val="10"/>
        <rFont val="宋体"/>
        <charset val="134"/>
      </rPr>
      <t>合计人民币</t>
    </r>
  </si>
  <si>
    <t>元</t>
  </si>
  <si>
    <t>201</t>
  </si>
  <si>
    <r>
      <rPr>
        <b/>
        <sz val="10"/>
        <rFont val="宋体"/>
        <charset val="134"/>
      </rPr>
      <t>检（监）测费</t>
    </r>
  </si>
  <si>
    <t>按照相关行业、技术规范要求提供相关检（监）测报告，具体实施按采购人指令开展。</t>
  </si>
  <si>
    <t>201-1</t>
  </si>
  <si>
    <t>电力预防性检测</t>
  </si>
  <si>
    <t>包括桥梁、隧道及管理中心</t>
  </si>
  <si>
    <t>201-2</t>
  </si>
  <si>
    <t>结构监测</t>
  </si>
  <si>
    <t>隧道部分</t>
  </si>
  <si>
    <t>201-3</t>
  </si>
  <si>
    <t>河床检测</t>
  </si>
  <si>
    <t>每年度汛前、汛中、汛后各检测一次</t>
  </si>
  <si>
    <t>201-4</t>
  </si>
  <si>
    <t>消防检测</t>
  </si>
  <si>
    <t>201-5</t>
  </si>
  <si>
    <t>防雷检测</t>
  </si>
  <si>
    <t>健康监测</t>
  </si>
  <si>
    <t>包括健康监测系统软件维护和数据分析</t>
  </si>
  <si>
    <r>
      <rPr>
        <b/>
        <sz val="10"/>
        <rFont val="宋体"/>
        <charset val="134"/>
      </rPr>
      <t>清单</t>
    </r>
    <r>
      <rPr>
        <b/>
        <sz val="10"/>
        <rFont val="Times New Roman"/>
        <family val="1"/>
      </rPr>
      <t xml:space="preserve">  </t>
    </r>
    <r>
      <rPr>
        <b/>
        <sz val="10"/>
        <rFont val="宋体"/>
        <charset val="134"/>
      </rPr>
      <t>第</t>
    </r>
    <r>
      <rPr>
        <b/>
        <sz val="10"/>
        <rFont val="Times New Roman"/>
        <family val="1"/>
      </rPr>
      <t>200</t>
    </r>
    <r>
      <rPr>
        <b/>
        <sz val="10"/>
        <rFont val="宋体"/>
        <charset val="134"/>
      </rPr>
      <t>章</t>
    </r>
    <r>
      <rPr>
        <b/>
        <sz val="10"/>
        <rFont val="Times New Roman"/>
        <family val="1"/>
      </rPr>
      <t xml:space="preserve"> </t>
    </r>
    <r>
      <rPr>
        <b/>
        <sz val="10"/>
        <rFont val="宋体"/>
        <charset val="134"/>
      </rPr>
      <t xml:space="preserve">  合计人民币</t>
    </r>
  </si>
  <si>
    <t>301</t>
  </si>
  <si>
    <t>301-1</t>
  </si>
  <si>
    <t>保险费</t>
  </si>
  <si>
    <t>财产一切险、机器损坏险、雇主责任险（含工伤、意外保险）、公众责任险等</t>
  </si>
  <si>
    <t>301-2</t>
  </si>
  <si>
    <t>运营指挥调度费</t>
  </si>
  <si>
    <r>
      <rPr>
        <sz val="10"/>
        <rFont val="Times New Roman"/>
        <family val="1"/>
      </rPr>
      <t>1</t>
    </r>
    <r>
      <rPr>
        <sz val="10"/>
        <rFont val="宋体"/>
        <charset val="134"/>
      </rPr>
      <t>、</t>
    </r>
    <r>
      <rPr>
        <sz val="10"/>
        <rFont val="Times New Roman"/>
        <family val="1"/>
      </rPr>
      <t>24</t>
    </r>
    <r>
      <rPr>
        <sz val="10"/>
        <rFont val="宋体"/>
        <charset val="134"/>
      </rPr>
      <t>小时值班</t>
    </r>
    <r>
      <rPr>
        <sz val="10"/>
        <rFont val="Times New Roman"/>
        <family val="1"/>
      </rPr>
      <t>(</t>
    </r>
    <r>
      <rPr>
        <sz val="10"/>
        <rFont val="宋体"/>
        <charset val="134"/>
      </rPr>
      <t>含现场值守</t>
    </r>
    <r>
      <rPr>
        <sz val="10"/>
        <rFont val="Times New Roman"/>
        <family val="1"/>
      </rPr>
      <t>)</t>
    </r>
    <r>
      <rPr>
        <sz val="10"/>
        <rFont val="Times New Roman"/>
        <family val="1"/>
      </rPr>
      <t xml:space="preserve">
2</t>
    </r>
    <r>
      <rPr>
        <sz val="10"/>
        <rFont val="宋体"/>
        <charset val="134"/>
      </rPr>
      <t>、现场监控查看</t>
    </r>
    <r>
      <rPr>
        <sz val="10"/>
        <rFont val="Times New Roman"/>
        <family val="1"/>
      </rPr>
      <t xml:space="preserve">
3</t>
    </r>
    <r>
      <rPr>
        <sz val="10"/>
        <rFont val="宋体"/>
        <charset val="134"/>
      </rPr>
      <t>、对突发事件的处置进行调度</t>
    </r>
    <r>
      <rPr>
        <sz val="10"/>
        <rFont val="Times New Roman"/>
        <family val="1"/>
      </rPr>
      <t xml:space="preserve">
4</t>
    </r>
    <r>
      <rPr>
        <sz val="10"/>
        <rFont val="宋体"/>
        <charset val="134"/>
      </rPr>
      <t>、维护管理中心设备设施及软件系统的完好</t>
    </r>
  </si>
  <si>
    <r>
      <rPr>
        <b/>
        <sz val="10"/>
        <rFont val="宋体"/>
        <charset val="134"/>
      </rPr>
      <t>清单</t>
    </r>
    <r>
      <rPr>
        <b/>
        <sz val="10"/>
        <rFont val="Times New Roman"/>
        <family val="1"/>
      </rPr>
      <t xml:space="preserve">  </t>
    </r>
    <r>
      <rPr>
        <b/>
        <sz val="10"/>
        <rFont val="宋体"/>
        <charset val="134"/>
      </rPr>
      <t>第3</t>
    </r>
    <r>
      <rPr>
        <b/>
        <sz val="10"/>
        <rFont val="Times New Roman"/>
        <family val="1"/>
      </rPr>
      <t>00</t>
    </r>
    <r>
      <rPr>
        <b/>
        <sz val="10"/>
        <rFont val="宋体"/>
        <charset val="134"/>
      </rPr>
      <t xml:space="preserve">章 </t>
    </r>
    <r>
      <rPr>
        <b/>
        <sz val="10"/>
        <rFont val="Times New Roman"/>
        <family val="1"/>
      </rPr>
      <t xml:space="preserve">  </t>
    </r>
    <r>
      <rPr>
        <b/>
        <sz val="10"/>
        <rFont val="宋体"/>
        <charset val="134"/>
      </rPr>
      <t>合计人民币</t>
    </r>
  </si>
  <si>
    <t>401</t>
  </si>
  <si>
    <t>代付项目费</t>
  </si>
  <si>
    <t>401-1</t>
  </si>
  <si>
    <t>航标维护费</t>
  </si>
  <si>
    <t>401-2</t>
  </si>
  <si>
    <t>水电费</t>
  </si>
  <si>
    <t>按实结算</t>
  </si>
  <si>
    <r>
      <rPr>
        <b/>
        <sz val="10"/>
        <rFont val="宋体"/>
        <charset val="134"/>
      </rPr>
      <t>清单</t>
    </r>
    <r>
      <rPr>
        <b/>
        <sz val="10"/>
        <rFont val="Times New Roman"/>
        <family val="1"/>
      </rPr>
      <t xml:space="preserve">  </t>
    </r>
    <r>
      <rPr>
        <b/>
        <sz val="10"/>
        <rFont val="宋体"/>
        <charset val="134"/>
      </rPr>
      <t>第4</t>
    </r>
    <r>
      <rPr>
        <b/>
        <sz val="10"/>
        <rFont val="Times New Roman"/>
        <family val="1"/>
      </rPr>
      <t>00</t>
    </r>
    <r>
      <rPr>
        <b/>
        <sz val="10"/>
        <rFont val="宋体"/>
        <charset val="134"/>
      </rPr>
      <t>章   合计人民币</t>
    </r>
  </si>
  <si>
    <r>
      <t xml:space="preserve">    11</t>
    </r>
    <r>
      <rPr>
        <sz val="10"/>
        <rFont val="宋体"/>
        <charset val="134"/>
      </rPr>
      <t>、运营指挥调度费，包含的内容满足招标文件及采购人的要求，所需相关费用计入报价清单第</t>
    </r>
    <r>
      <rPr>
        <sz val="10"/>
        <rFont val="Times New Roman"/>
        <family val="1"/>
      </rPr>
      <t>300</t>
    </r>
    <r>
      <rPr>
        <sz val="10"/>
        <rFont val="宋体"/>
        <charset val="134"/>
      </rPr>
      <t>章相关子目的单价中，相应清单投标报价为上限，不足部分摊销在各子目综合报价中，采购人不再另行支付。</t>
    </r>
    <phoneticPr fontId="27" type="noConversion"/>
  </si>
  <si>
    <t>年度日常养护费</t>
    <phoneticPr fontId="27" type="noConversion"/>
  </si>
  <si>
    <t>年度检（监）测费</t>
    <phoneticPr fontId="27" type="noConversion"/>
  </si>
  <si>
    <t>年度运营业务费</t>
    <phoneticPr fontId="27" type="noConversion"/>
  </si>
  <si>
    <t>年度代付费用</t>
    <phoneticPr fontId="27" type="noConversion"/>
  </si>
  <si>
    <r>
      <t>年度第</t>
    </r>
    <r>
      <rPr>
        <sz val="10"/>
        <rFont val="Times New Roman"/>
        <family val="1"/>
      </rPr>
      <t>100</t>
    </r>
    <r>
      <rPr>
        <sz val="10"/>
        <rFont val="宋体"/>
        <charset val="134"/>
      </rPr>
      <t>章～</t>
    </r>
    <r>
      <rPr>
        <sz val="10"/>
        <rFont val="Times New Roman"/>
        <family val="1"/>
      </rPr>
      <t>400</t>
    </r>
    <r>
      <rPr>
        <sz val="10"/>
        <rFont val="宋体"/>
        <charset val="134"/>
      </rPr>
      <t>章清单小计</t>
    </r>
    <r>
      <rPr>
        <sz val="10"/>
        <rFont val="Times New Roman"/>
        <family val="1"/>
      </rPr>
      <t>=</t>
    </r>
    <r>
      <rPr>
        <sz val="10"/>
        <rFont val="宋体"/>
        <charset val="134"/>
      </rPr>
      <t>（</t>
    </r>
    <r>
      <rPr>
        <sz val="10"/>
        <rFont val="Times New Roman"/>
        <family val="1"/>
      </rPr>
      <t>1</t>
    </r>
    <r>
      <rPr>
        <sz val="10"/>
        <rFont val="宋体"/>
        <charset val="134"/>
      </rPr>
      <t>）</t>
    </r>
    <r>
      <rPr>
        <sz val="10"/>
        <rFont val="Times New Roman"/>
        <family val="1"/>
      </rPr>
      <t>+</t>
    </r>
    <r>
      <rPr>
        <sz val="10"/>
        <rFont val="宋体"/>
        <charset val="134"/>
      </rPr>
      <t>（</t>
    </r>
    <r>
      <rPr>
        <sz val="10"/>
        <rFont val="Times New Roman"/>
        <family val="1"/>
      </rPr>
      <t>2</t>
    </r>
    <r>
      <rPr>
        <sz val="10"/>
        <rFont val="宋体"/>
        <charset val="134"/>
      </rPr>
      <t>）</t>
    </r>
    <r>
      <rPr>
        <sz val="10"/>
        <rFont val="Times New Roman"/>
        <family val="1"/>
      </rPr>
      <t>+</t>
    </r>
    <r>
      <rPr>
        <sz val="10"/>
        <rFont val="宋体"/>
        <charset val="134"/>
      </rPr>
      <t>（</t>
    </r>
    <r>
      <rPr>
        <sz val="10"/>
        <rFont val="Times New Roman"/>
        <family val="1"/>
      </rPr>
      <t>3</t>
    </r>
    <r>
      <rPr>
        <sz val="10"/>
        <rFont val="宋体"/>
        <charset val="134"/>
      </rPr>
      <t>）</t>
    </r>
    <r>
      <rPr>
        <sz val="10"/>
        <rFont val="Times New Roman"/>
        <family val="1"/>
      </rPr>
      <t>+</t>
    </r>
    <r>
      <rPr>
        <sz val="10"/>
        <rFont val="宋体"/>
        <charset val="134"/>
      </rPr>
      <t>（</t>
    </r>
    <r>
      <rPr>
        <sz val="10"/>
        <rFont val="Times New Roman"/>
        <family val="1"/>
      </rPr>
      <t>4</t>
    </r>
    <r>
      <rPr>
        <sz val="10"/>
        <rFont val="宋体"/>
        <charset val="134"/>
      </rPr>
      <t>）</t>
    </r>
    <phoneticPr fontId="27" type="noConversion"/>
  </si>
  <si>
    <r>
      <t>第</t>
    </r>
    <r>
      <rPr>
        <b/>
        <sz val="18"/>
        <rFont val="Times New Roman"/>
        <family val="1"/>
      </rPr>
      <t>100</t>
    </r>
    <r>
      <rPr>
        <b/>
        <sz val="18"/>
        <rFont val="宋体"/>
        <charset val="134"/>
      </rPr>
      <t>章</t>
    </r>
    <r>
      <rPr>
        <b/>
        <sz val="18"/>
        <rFont val="Times New Roman"/>
        <family val="1"/>
      </rPr>
      <t xml:space="preserve">    </t>
    </r>
    <r>
      <rPr>
        <b/>
        <sz val="18"/>
        <rFont val="宋体"/>
        <family val="1"/>
        <charset val="134"/>
      </rPr>
      <t>年度</t>
    </r>
    <r>
      <rPr>
        <b/>
        <sz val="18"/>
        <rFont val="宋体"/>
        <charset val="134"/>
      </rPr>
      <t>日常养护费</t>
    </r>
    <phoneticPr fontId="27" type="noConversion"/>
  </si>
  <si>
    <r>
      <t>第</t>
    </r>
    <r>
      <rPr>
        <b/>
        <sz val="18"/>
        <rFont val="Times New Roman"/>
        <family val="1"/>
      </rPr>
      <t>200</t>
    </r>
    <r>
      <rPr>
        <b/>
        <sz val="18"/>
        <rFont val="宋体"/>
        <charset val="134"/>
      </rPr>
      <t>章</t>
    </r>
    <r>
      <rPr>
        <b/>
        <sz val="18"/>
        <rFont val="Times New Roman"/>
        <family val="1"/>
      </rPr>
      <t xml:space="preserve">  </t>
    </r>
    <r>
      <rPr>
        <b/>
        <sz val="18"/>
        <rFont val="宋体"/>
        <family val="1"/>
        <charset val="134"/>
      </rPr>
      <t>年度</t>
    </r>
    <r>
      <rPr>
        <b/>
        <sz val="18"/>
        <rFont val="宋体"/>
        <charset val="134"/>
      </rPr>
      <t>检（监）测费</t>
    </r>
    <phoneticPr fontId="27" type="noConversion"/>
  </si>
  <si>
    <r>
      <t>第3</t>
    </r>
    <r>
      <rPr>
        <b/>
        <sz val="18"/>
        <rFont val="Times New Roman"/>
        <family val="1"/>
      </rPr>
      <t>00</t>
    </r>
    <r>
      <rPr>
        <b/>
        <sz val="18"/>
        <rFont val="宋体"/>
        <charset val="134"/>
      </rPr>
      <t>章</t>
    </r>
    <r>
      <rPr>
        <b/>
        <sz val="18"/>
        <rFont val="Times New Roman"/>
        <family val="1"/>
      </rPr>
      <t xml:space="preserve">  </t>
    </r>
    <r>
      <rPr>
        <b/>
        <sz val="18"/>
        <rFont val="宋体"/>
        <family val="1"/>
        <charset val="134"/>
      </rPr>
      <t>年度</t>
    </r>
    <r>
      <rPr>
        <b/>
        <sz val="18"/>
        <rFont val="宋体"/>
        <charset val="134"/>
      </rPr>
      <t>运营业务费</t>
    </r>
    <phoneticPr fontId="27" type="noConversion"/>
  </si>
  <si>
    <r>
      <t>第4</t>
    </r>
    <r>
      <rPr>
        <b/>
        <sz val="18"/>
        <rFont val="Times New Roman"/>
        <family val="1"/>
      </rPr>
      <t>00</t>
    </r>
    <r>
      <rPr>
        <b/>
        <sz val="18"/>
        <rFont val="宋体"/>
        <charset val="134"/>
      </rPr>
      <t>章</t>
    </r>
    <r>
      <rPr>
        <b/>
        <sz val="18"/>
        <rFont val="Times New Roman"/>
        <family val="1"/>
      </rPr>
      <t xml:space="preserve">  </t>
    </r>
    <r>
      <rPr>
        <b/>
        <sz val="18"/>
        <rFont val="宋体"/>
        <family val="1"/>
        <charset val="134"/>
      </rPr>
      <t>年度</t>
    </r>
    <r>
      <rPr>
        <b/>
        <sz val="18"/>
        <rFont val="宋体"/>
        <charset val="134"/>
      </rPr>
      <t>代付费用</t>
    </r>
    <phoneticPr fontId="27" type="noConversion"/>
  </si>
  <si>
    <r>
      <t xml:space="preserve">    7</t>
    </r>
    <r>
      <rPr>
        <sz val="10"/>
        <rFont val="宋体"/>
        <charset val="134"/>
      </rPr>
      <t>、年度暂列金额为投标报价汇总表第</t>
    </r>
    <r>
      <rPr>
        <sz val="10"/>
        <rFont val="Times New Roman"/>
        <family val="1"/>
      </rPr>
      <t>100</t>
    </r>
    <r>
      <rPr>
        <sz val="10"/>
        <rFont val="宋体"/>
        <charset val="134"/>
      </rPr>
      <t>章至</t>
    </r>
    <r>
      <rPr>
        <sz val="10"/>
        <rFont val="Times New Roman"/>
        <family val="1"/>
      </rPr>
      <t>300</t>
    </r>
    <r>
      <rPr>
        <sz val="10"/>
        <rFont val="宋体"/>
        <charset val="134"/>
      </rPr>
      <t>章清单小计金额的</t>
    </r>
    <r>
      <rPr>
        <sz val="10"/>
        <rFont val="Times New Roman"/>
        <family val="1"/>
      </rPr>
      <t>8%</t>
    </r>
    <r>
      <rPr>
        <sz val="10"/>
        <rFont val="宋体"/>
        <charset val="134"/>
      </rPr>
      <t>。</t>
    </r>
    <phoneticPr fontId="27" type="noConversion"/>
  </si>
  <si>
    <r>
      <t xml:space="preserve">    13</t>
    </r>
    <r>
      <rPr>
        <sz val="10"/>
        <rFont val="宋体"/>
        <charset val="134"/>
      </rPr>
      <t>、第</t>
    </r>
    <r>
      <rPr>
        <sz val="10"/>
        <rFont val="Times New Roman"/>
        <family val="1"/>
      </rPr>
      <t>200</t>
    </r>
    <r>
      <rPr>
        <sz val="10"/>
        <rFont val="宋体"/>
        <charset val="134"/>
      </rPr>
      <t>章</t>
    </r>
    <r>
      <rPr>
        <sz val="10"/>
        <rFont val="宋体"/>
        <family val="1"/>
        <charset val="134"/>
      </rPr>
      <t>年度</t>
    </r>
    <r>
      <rPr>
        <sz val="10"/>
        <rFont val="宋体"/>
        <charset val="134"/>
      </rPr>
      <t>检（监）测费为固定费用，供应商在投标报价时不得调整。供应商在中标后应及时向采购人书面报送检（监）测工作计划和实施方案，待采购人批复后方可实施。结算时，须提供采购人确定的具体检测项目的检（监）测报告。</t>
    </r>
    <phoneticPr fontId="27" type="noConversion"/>
  </si>
  <si>
    <r>
      <t xml:space="preserve">    12</t>
    </r>
    <r>
      <rPr>
        <sz val="10"/>
        <rFont val="宋体"/>
        <charset val="134"/>
      </rPr>
      <t>、</t>
    </r>
    <r>
      <rPr>
        <sz val="10"/>
        <rFont val="宋体"/>
        <family val="1"/>
        <charset val="134"/>
      </rPr>
      <t>年度</t>
    </r>
    <r>
      <rPr>
        <sz val="10"/>
        <rFont val="宋体"/>
        <charset val="134"/>
      </rPr>
      <t>应急处置及夏汛、冬防费为预估费用，供应商在投标报价时不得调整。项目实施过程中，所需的储备相应物料、增加设备和应急劳务人员由供应商申报，经采购人批准后实施，按实计量，年度结算</t>
    </r>
    <r>
      <rPr>
        <sz val="10"/>
        <rFont val="宋体"/>
        <family val="1"/>
        <charset val="134"/>
      </rPr>
      <t>费用</t>
    </r>
    <r>
      <rPr>
        <sz val="10"/>
        <rFont val="宋体"/>
        <charset val="134"/>
      </rPr>
      <t>不</t>
    </r>
    <r>
      <rPr>
        <sz val="10"/>
        <rFont val="宋体"/>
        <family val="1"/>
        <charset val="134"/>
      </rPr>
      <t>得</t>
    </r>
    <r>
      <rPr>
        <sz val="10"/>
        <rFont val="宋体"/>
        <charset val="134"/>
      </rPr>
      <t>超过清单所列金额。</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</si>
</sst>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2" x14ac:knownFonts="1">
    <font>
      <sz val="11"/>
      <color theme="1"/>
      <name val="宋体"/>
      <charset val="134"/>
      <scheme val="minor"/>
    </font>
    <font>
      <sz val="12"/>
      <name val="Times New Roman"/>
      <family val="1"/>
    </font>
    <font>
      <sz val="10"/>
      <name val="Times New Roman"/>
      <family val="1"/>
    </font>
    <font>
      <b/>
      <sz val="18"/>
      <name val="宋体"/>
      <charset val="134"/>
    </font>
    <font>
      <b/>
      <sz val="18"/>
      <name val="Times New Roman"/>
      <family val="1"/>
    </font>
    <font>
      <sz val="10"/>
      <name val="宋体"/>
      <charset val="134"/>
    </font>
    <font>
      <b/>
      <sz val="10"/>
      <name val="宋体"/>
      <charset val="134"/>
    </font>
    <font>
      <b/>
      <sz val="10"/>
      <name val="Times New Roman"/>
      <family val="1"/>
    </font>
    <font>
      <sz val="12"/>
      <name val="宋体"/>
      <charset val="134"/>
    </font>
    <font>
      <b/>
      <u/>
      <sz val="10"/>
      <name val="Times New Roman"/>
      <family val="1"/>
    </font>
    <font>
      <sz val="12"/>
      <color rgb="FFFF0000"/>
      <name val="宋体"/>
      <charset val="134"/>
    </font>
    <font>
      <sz val="10"/>
      <color theme="1"/>
      <name val="宋体"/>
      <charset val="134"/>
    </font>
    <font>
      <sz val="12"/>
      <color rgb="FFFF0000"/>
      <name val="Times New Roman"/>
      <family val="1"/>
    </font>
    <font>
      <sz val="11"/>
      <name val="Times New Roman"/>
      <family val="1"/>
    </font>
    <font>
      <sz val="11"/>
      <color theme="1"/>
      <name val="Times New Roman"/>
      <family val="1"/>
    </font>
    <font>
      <sz val="9"/>
      <name val="Times New Roman"/>
      <family val="1"/>
    </font>
    <font>
      <sz val="10"/>
      <color theme="1"/>
      <name val="Times New Roman"/>
      <family val="1"/>
    </font>
    <font>
      <b/>
      <sz val="18"/>
      <name val="宋体"/>
      <charset val="134"/>
      <scheme val="major"/>
    </font>
    <font>
      <sz val="10"/>
      <color rgb="FFFF0000"/>
      <name val="Times New Roman"/>
      <family val="1"/>
    </font>
    <font>
      <sz val="20"/>
      <name val="宋体"/>
      <charset val="134"/>
    </font>
    <font>
      <sz val="11"/>
      <name val="宋体"/>
      <charset val="134"/>
    </font>
    <font>
      <b/>
      <sz val="20"/>
      <name val="宋体"/>
      <charset val="134"/>
    </font>
    <font>
      <b/>
      <sz val="36"/>
      <name val="宋体"/>
      <charset val="134"/>
    </font>
    <font>
      <b/>
      <sz val="16"/>
      <name val="宋体"/>
      <charset val="134"/>
    </font>
    <font>
      <sz val="11"/>
      <color theme="1"/>
      <name val="宋体"/>
      <charset val="134"/>
      <scheme val="minor"/>
    </font>
    <font>
      <sz val="10"/>
      <name val="Arial"/>
      <family val="2"/>
    </font>
    <font>
      <vertAlign val="superscript"/>
      <sz val="10"/>
      <name val="Times New Roman"/>
      <family val="1"/>
    </font>
    <font>
      <sz val="9"/>
      <name val="宋体"/>
      <family val="3"/>
      <charset val="134"/>
      <scheme val="minor"/>
    </font>
    <font>
      <sz val="10"/>
      <name val="宋体"/>
      <family val="3"/>
      <charset val="134"/>
    </font>
    <font>
      <b/>
      <sz val="18"/>
      <name val="宋体"/>
      <family val="3"/>
      <charset val="134"/>
    </font>
    <font>
      <b/>
      <sz val="18"/>
      <name val="宋体"/>
      <family val="1"/>
      <charset val="134"/>
    </font>
    <font>
      <sz val="10"/>
      <name val="宋体"/>
      <family val="1"/>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6">
    <xf numFmtId="0" fontId="0" fillId="0" borderId="0">
      <alignment vertical="center"/>
    </xf>
    <xf numFmtId="0" fontId="24" fillId="0" borderId="0">
      <alignment vertical="center"/>
    </xf>
    <xf numFmtId="0" fontId="25" fillId="0" borderId="0"/>
    <xf numFmtId="0" fontId="24" fillId="0" borderId="0"/>
    <xf numFmtId="0" fontId="8" fillId="0" borderId="0">
      <alignment vertical="center"/>
    </xf>
    <xf numFmtId="0" fontId="8" fillId="0" borderId="0"/>
  </cellStyleXfs>
  <cellXfs count="107">
    <xf numFmtId="0" fontId="0" fillId="0" borderId="0" xfId="0">
      <alignment vertical="center"/>
    </xf>
    <xf numFmtId="0" fontId="1" fillId="0" borderId="0" xfId="2" applyFont="1"/>
    <xf numFmtId="0" fontId="2" fillId="0" borderId="0" xfId="2" applyFont="1" applyAlignment="1">
      <alignment horizontal="center" vertical="center"/>
    </xf>
    <xf numFmtId="0" fontId="2" fillId="0" borderId="0" xfId="2" applyFont="1" applyAlignment="1">
      <alignment horizontal="left" vertical="center"/>
    </xf>
    <xf numFmtId="176" fontId="2" fillId="0" borderId="0" xfId="2" applyNumberFormat="1" applyFont="1" applyAlignment="1">
      <alignment horizontal="center" vertical="center"/>
    </xf>
    <xf numFmtId="0" fontId="2" fillId="0" borderId="0" xfId="2" applyFont="1"/>
    <xf numFmtId="0" fontId="2" fillId="0" borderId="0" xfId="2" applyFont="1" applyAlignment="1">
      <alignment horizontal="center" vertical="center" wrapText="1"/>
    </xf>
    <xf numFmtId="0" fontId="6" fillId="0" borderId="2" xfId="2" applyFont="1" applyBorder="1" applyAlignment="1">
      <alignment horizontal="center" vertical="center" wrapText="1"/>
    </xf>
    <xf numFmtId="176" fontId="6" fillId="0" borderId="2" xfId="2" applyNumberFormat="1" applyFont="1" applyBorder="1" applyAlignment="1">
      <alignment horizontal="center" vertical="center" wrapText="1"/>
    </xf>
    <xf numFmtId="0" fontId="7" fillId="0" borderId="2" xfId="2" applyFont="1" applyBorder="1" applyAlignment="1">
      <alignment horizontal="center" vertical="center" wrapText="1"/>
    </xf>
    <xf numFmtId="0" fontId="6" fillId="0" borderId="2" xfId="2" applyFont="1" applyBorder="1" applyAlignment="1">
      <alignment horizontal="left" vertical="center" wrapText="1"/>
    </xf>
    <xf numFmtId="0" fontId="2" fillId="0" borderId="2" xfId="2" applyFont="1" applyBorder="1" applyAlignment="1">
      <alignment horizontal="left" vertical="center" wrapText="1"/>
    </xf>
    <xf numFmtId="0" fontId="2" fillId="0" borderId="2" xfId="2" applyFont="1" applyBorder="1" applyAlignment="1">
      <alignment horizontal="center" vertical="center" wrapText="1"/>
    </xf>
    <xf numFmtId="176" fontId="2" fillId="0" borderId="2" xfId="2" applyNumberFormat="1" applyFont="1" applyBorder="1" applyAlignment="1">
      <alignment horizontal="center" vertical="center" wrapText="1"/>
    </xf>
    <xf numFmtId="0" fontId="5" fillId="0" borderId="2" xfId="2" applyFont="1" applyBorder="1" applyAlignment="1">
      <alignment horizontal="left" vertical="center" wrapText="1"/>
    </xf>
    <xf numFmtId="0" fontId="5" fillId="0" borderId="2" xfId="2" applyFont="1" applyBorder="1" applyAlignment="1">
      <alignment horizontal="center" vertical="center" wrapText="1"/>
    </xf>
    <xf numFmtId="176" fontId="2" fillId="0" borderId="2" xfId="4" applyNumberFormat="1" applyFont="1" applyBorder="1" applyAlignment="1">
      <alignment horizontal="center" vertical="center" wrapText="1"/>
    </xf>
    <xf numFmtId="0" fontId="8" fillId="0" borderId="0" xfId="2" applyFont="1"/>
    <xf numFmtId="176" fontId="6" fillId="0" borderId="5" xfId="2" applyNumberFormat="1" applyFont="1" applyBorder="1" applyAlignment="1">
      <alignment horizontal="left" vertical="center" wrapText="1"/>
    </xf>
    <xf numFmtId="176" fontId="2" fillId="0" borderId="0" xfId="2" applyNumberFormat="1" applyFont="1" applyAlignment="1">
      <alignment horizontal="center" vertical="center" wrapText="1"/>
    </xf>
    <xf numFmtId="0" fontId="10" fillId="0" borderId="0" xfId="2" applyFont="1"/>
    <xf numFmtId="176" fontId="2" fillId="0" borderId="2" xfId="2" applyNumberFormat="1" applyFont="1" applyBorder="1" applyAlignment="1" applyProtection="1">
      <alignment horizontal="center" vertical="center" wrapText="1"/>
      <protection locked="0"/>
    </xf>
    <xf numFmtId="0" fontId="7" fillId="0" borderId="2" xfId="2" applyFont="1" applyBorder="1" applyAlignment="1">
      <alignment horizontal="left" vertical="center" wrapText="1"/>
    </xf>
    <xf numFmtId="176" fontId="7" fillId="0" borderId="2" xfId="2" applyNumberFormat="1" applyFont="1" applyBorder="1" applyAlignment="1">
      <alignment horizontal="left" vertical="center" wrapText="1"/>
    </xf>
    <xf numFmtId="176" fontId="7" fillId="0" borderId="2" xfId="2" applyNumberFormat="1" applyFont="1" applyBorder="1" applyAlignment="1">
      <alignment horizontal="center" vertical="center" wrapText="1"/>
    </xf>
    <xf numFmtId="0" fontId="11" fillId="0" borderId="2" xfId="0" applyFont="1" applyBorder="1">
      <alignment vertical="center"/>
    </xf>
    <xf numFmtId="176" fontId="5" fillId="0" borderId="2" xfId="2" applyNumberFormat="1" applyFont="1" applyBorder="1" applyAlignment="1">
      <alignment horizontal="left" vertical="center" wrapText="1"/>
    </xf>
    <xf numFmtId="0" fontId="5" fillId="2" borderId="2" xfId="2" applyFont="1" applyFill="1" applyBorder="1" applyAlignment="1">
      <alignment horizontal="left" vertical="center" wrapText="1"/>
    </xf>
    <xf numFmtId="0" fontId="11" fillId="0" borderId="2" xfId="0" applyFont="1" applyBorder="1" applyAlignment="1">
      <alignment vertical="center" wrapText="1"/>
    </xf>
    <xf numFmtId="0" fontId="12" fillId="0" borderId="0" xfId="2" applyFont="1"/>
    <xf numFmtId="0" fontId="13" fillId="0" borderId="0" xfId="0" applyFont="1">
      <alignment vertical="center"/>
    </xf>
    <xf numFmtId="176" fontId="13" fillId="0" borderId="0" xfId="0" applyNumberFormat="1" applyFont="1">
      <alignment vertical="center"/>
    </xf>
    <xf numFmtId="0" fontId="1" fillId="0" borderId="0" xfId="2" applyFont="1" applyAlignment="1">
      <alignment horizontal="center" vertical="center" wrapText="1"/>
    </xf>
    <xf numFmtId="0" fontId="1" fillId="0" borderId="0" xfId="2" applyFont="1" applyAlignment="1">
      <alignment vertical="center" wrapText="1"/>
    </xf>
    <xf numFmtId="176" fontId="1" fillId="0" borderId="0" xfId="2" applyNumberFormat="1" applyFont="1" applyAlignment="1">
      <alignment horizontal="center" vertical="center" wrapText="1"/>
    </xf>
    <xf numFmtId="0" fontId="6" fillId="0" borderId="2" xfId="2" applyFont="1" applyBorder="1" applyAlignment="1">
      <alignment vertical="center" wrapText="1"/>
    </xf>
    <xf numFmtId="0" fontId="5" fillId="0" borderId="2" xfId="2" applyFont="1" applyBorder="1" applyAlignment="1">
      <alignment vertical="center" wrapText="1"/>
    </xf>
    <xf numFmtId="176" fontId="2" fillId="0" borderId="2" xfId="0" applyNumberFormat="1" applyFont="1" applyBorder="1" applyAlignment="1">
      <alignment horizontal="center" vertical="center"/>
    </xf>
    <xf numFmtId="0" fontId="5" fillId="0" borderId="2" xfId="0" applyFont="1" applyBorder="1">
      <alignment vertical="center"/>
    </xf>
    <xf numFmtId="0" fontId="2" fillId="0" borderId="2" xfId="2" applyFont="1" applyBorder="1" applyAlignment="1">
      <alignment horizontal="righ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176" fontId="2" fillId="0" borderId="2" xfId="0" applyNumberFormat="1" applyFont="1" applyBorder="1" applyAlignment="1" applyProtection="1">
      <alignment horizontal="center" vertical="center"/>
      <protection locked="0"/>
    </xf>
    <xf numFmtId="0" fontId="5" fillId="0" borderId="2" xfId="0" applyFont="1" applyBorder="1" applyAlignment="1">
      <alignment vertical="center" wrapText="1"/>
    </xf>
    <xf numFmtId="0" fontId="5" fillId="0" borderId="2" xfId="0" applyFont="1" applyBorder="1" applyAlignment="1">
      <alignment horizontal="center" vertical="center"/>
    </xf>
    <xf numFmtId="0" fontId="2" fillId="0" borderId="2" xfId="0" applyFont="1" applyBorder="1" applyAlignment="1">
      <alignment horizontal="right" vertical="center"/>
    </xf>
    <xf numFmtId="0" fontId="7" fillId="0" borderId="2" xfId="2" applyFont="1" applyBorder="1" applyAlignment="1">
      <alignment horizontal="right" vertical="center" wrapText="1"/>
    </xf>
    <xf numFmtId="176" fontId="9" fillId="0" borderId="2" xfId="2" applyNumberFormat="1" applyFont="1" applyBorder="1" applyAlignment="1" applyProtection="1">
      <alignment horizontal="center" vertical="center" wrapText="1"/>
      <protection locked="0"/>
    </xf>
    <xf numFmtId="0" fontId="14" fillId="2" borderId="0" xfId="0" applyFont="1" applyFill="1" applyAlignment="1"/>
    <xf numFmtId="0" fontId="5" fillId="2" borderId="0" xfId="2" applyFont="1" applyFill="1" applyAlignment="1">
      <alignment horizontal="left" vertical="center" wrapText="1"/>
    </xf>
    <xf numFmtId="0" fontId="2" fillId="2" borderId="0" xfId="2" applyFont="1" applyFill="1" applyAlignment="1">
      <alignment horizontal="left" vertical="center" wrapText="1"/>
    </xf>
    <xf numFmtId="0" fontId="15" fillId="2" borderId="0" xfId="2" applyFont="1" applyFill="1" applyAlignment="1">
      <alignment horizontal="left" vertical="center" wrapText="1"/>
    </xf>
    <xf numFmtId="176" fontId="5" fillId="2" borderId="6" xfId="2" applyNumberFormat="1" applyFont="1" applyFill="1" applyBorder="1" applyAlignment="1">
      <alignment horizontal="right"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xf numFmtId="176" fontId="6" fillId="2" borderId="9" xfId="2" applyNumberFormat="1"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2" xfId="2" applyFont="1" applyFill="1" applyBorder="1" applyAlignment="1">
      <alignment horizontal="center" vertical="center" wrapText="1"/>
    </xf>
    <xf numFmtId="176" fontId="2" fillId="2" borderId="11" xfId="2" applyNumberFormat="1" applyFont="1" applyFill="1" applyBorder="1" applyAlignment="1">
      <alignment horizontal="center" vertical="center" wrapText="1"/>
    </xf>
    <xf numFmtId="0" fontId="7" fillId="2" borderId="12" xfId="2" applyFont="1" applyFill="1" applyBorder="1" applyAlignment="1">
      <alignment horizontal="center" vertical="center" wrapText="1"/>
    </xf>
    <xf numFmtId="0" fontId="16" fillId="2" borderId="15" xfId="0" applyFont="1" applyFill="1" applyBorder="1" applyAlignment="1">
      <alignment horizontal="center" vertical="center"/>
    </xf>
    <xf numFmtId="0" fontId="17" fillId="2" borderId="0" xfId="2" applyFont="1" applyFill="1" applyAlignment="1">
      <alignment horizontal="left" vertical="center" wrapText="1"/>
    </xf>
    <xf numFmtId="0" fontId="4" fillId="2" borderId="0" xfId="2" applyFont="1" applyFill="1" applyAlignment="1">
      <alignment horizontal="left" vertical="center" wrapText="1"/>
    </xf>
    <xf numFmtId="0" fontId="7" fillId="2" borderId="0" xfId="2" applyFont="1" applyFill="1" applyAlignment="1">
      <alignment horizontal="left" vertical="center" wrapText="1"/>
    </xf>
    <xf numFmtId="0" fontId="13" fillId="2" borderId="0" xfId="2" applyFont="1" applyFill="1" applyAlignment="1">
      <alignment horizontal="left" vertical="center" wrapText="1"/>
    </xf>
    <xf numFmtId="0" fontId="17" fillId="2" borderId="0" xfId="2" applyFont="1" applyFill="1" applyAlignment="1">
      <alignment horizontal="center" vertical="center" wrapText="1"/>
    </xf>
    <xf numFmtId="0" fontId="6" fillId="2" borderId="0" xfId="2" applyFont="1" applyFill="1" applyAlignment="1">
      <alignment horizontal="left" vertical="center" wrapText="1"/>
    </xf>
    <xf numFmtId="0" fontId="18" fillId="2" borderId="0" xfId="2" applyFont="1" applyFill="1" applyAlignment="1">
      <alignment horizontal="left" vertical="center" wrapText="1"/>
    </xf>
    <xf numFmtId="0" fontId="19"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wrapText="1"/>
    </xf>
    <xf numFmtId="0" fontId="21" fillId="0" borderId="0" xfId="3" applyFont="1" applyAlignment="1">
      <alignment horizontal="center" vertical="center"/>
    </xf>
    <xf numFmtId="0" fontId="22" fillId="0" borderId="0" xfId="3" applyFont="1" applyAlignment="1">
      <alignment horizontal="center" vertical="center"/>
    </xf>
    <xf numFmtId="0" fontId="23" fillId="0" borderId="0" xfId="3" applyFont="1" applyAlignment="1">
      <alignment horizontal="center" vertical="center" wrapText="1"/>
    </xf>
    <xf numFmtId="0" fontId="23" fillId="0" borderId="0" xfId="3" applyFont="1" applyAlignment="1">
      <alignment horizontal="center" vertical="center"/>
    </xf>
    <xf numFmtId="0" fontId="2" fillId="0" borderId="2" xfId="2" quotePrefix="1" applyFont="1" applyBorder="1" applyAlignment="1">
      <alignment horizontal="center" vertical="center" wrapText="1"/>
    </xf>
    <xf numFmtId="0" fontId="2" fillId="0" borderId="2" xfId="0" quotePrefix="1" applyFont="1" applyBorder="1" applyAlignment="1">
      <alignment horizontal="center" vertical="center"/>
    </xf>
    <xf numFmtId="0" fontId="7" fillId="0" borderId="2" xfId="2" quotePrefix="1" applyFont="1" applyBorder="1" applyAlignment="1">
      <alignment horizontal="center" vertical="center" wrapText="1"/>
    </xf>
    <xf numFmtId="0" fontId="5" fillId="2" borderId="3"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3" fillId="2" borderId="0" xfId="2" applyFont="1" applyFill="1" applyAlignment="1">
      <alignment horizontal="center" vertical="center" wrapText="1"/>
    </xf>
    <xf numFmtId="0" fontId="4" fillId="2" borderId="0" xfId="2" applyFont="1" applyFill="1" applyAlignment="1">
      <alignment horizontal="center" vertical="center" wrapText="1"/>
    </xf>
    <xf numFmtId="0" fontId="5" fillId="2" borderId="0" xfId="2" applyFont="1" applyFill="1" applyAlignment="1">
      <alignment horizontal="left" vertical="center" wrapText="1"/>
    </xf>
    <xf numFmtId="0" fontId="2" fillId="2" borderId="0" xfId="2" applyFont="1" applyFill="1" applyAlignment="1">
      <alignment horizontal="left" vertical="center" wrapText="1"/>
    </xf>
    <xf numFmtId="0" fontId="2"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176" fontId="4" fillId="0" borderId="0" xfId="2" applyNumberFormat="1" applyFont="1" applyAlignment="1">
      <alignment horizontal="center" vertical="center" wrapText="1"/>
    </xf>
    <xf numFmtId="0" fontId="5" fillId="0" borderId="0" xfId="2" applyFont="1" applyAlignment="1">
      <alignment horizontal="left" vertical="center" wrapText="1"/>
    </xf>
    <xf numFmtId="0" fontId="2" fillId="0" borderId="0" xfId="2" applyFont="1" applyAlignment="1">
      <alignment horizontal="left" vertical="center" wrapText="1"/>
    </xf>
    <xf numFmtId="176" fontId="2" fillId="0" borderId="0" xfId="2" applyNumberFormat="1" applyFont="1" applyAlignment="1">
      <alignment horizontal="left" vertical="center" wrapText="1"/>
    </xf>
    <xf numFmtId="176"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3" xfId="2" applyFont="1" applyBorder="1" applyAlignment="1">
      <alignment horizontal="right" vertical="center" wrapText="1"/>
    </xf>
    <xf numFmtId="0" fontId="7" fillId="0" borderId="4" xfId="2" applyFont="1" applyBorder="1" applyAlignment="1">
      <alignment horizontal="left" vertical="center" wrapText="1"/>
    </xf>
    <xf numFmtId="0" fontId="7" fillId="0" borderId="4" xfId="2" applyFont="1" applyBorder="1" applyAlignment="1">
      <alignment horizontal="right" vertical="center" wrapText="1"/>
    </xf>
    <xf numFmtId="176" fontId="9" fillId="0" borderId="4" xfId="2" applyNumberFormat="1" applyFont="1" applyBorder="1" applyAlignment="1">
      <alignment horizontal="center" vertical="center" wrapText="1"/>
    </xf>
    <xf numFmtId="0" fontId="5" fillId="0" borderId="1" xfId="2" applyFont="1" applyBorder="1" applyAlignment="1">
      <alignment horizontal="right" vertical="center" wrapText="1"/>
    </xf>
    <xf numFmtId="0" fontId="2" fillId="0" borderId="1" xfId="2" applyFont="1" applyBorder="1" applyAlignment="1">
      <alignment horizontal="right" vertical="center" wrapText="1"/>
    </xf>
    <xf numFmtId="0" fontId="28" fillId="2" borderId="2" xfId="2" applyFont="1" applyFill="1" applyBorder="1" applyAlignment="1">
      <alignment horizontal="center" vertical="center" wrapText="1"/>
    </xf>
    <xf numFmtId="0" fontId="28" fillId="2" borderId="2" xfId="2" applyFont="1" applyFill="1" applyBorder="1" applyAlignment="1">
      <alignment horizontal="center" vertical="center" wrapText="1"/>
    </xf>
    <xf numFmtId="0" fontId="29" fillId="0" borderId="0" xfId="2" applyFont="1" applyAlignment="1">
      <alignment horizontal="center" vertical="center" wrapText="1"/>
    </xf>
  </cellXfs>
  <cellStyles count="6">
    <cellStyle name="常规" xfId="0" builtinId="0"/>
    <cellStyle name="常规 18 4" xfId="1" xr:uid="{00000000-0005-0000-0000-000031000000}"/>
    <cellStyle name="常规 2" xfId="2" xr:uid="{00000000-0005-0000-0000-000032000000}"/>
    <cellStyle name="常规 3" xfId="3" xr:uid="{00000000-0005-0000-0000-000033000000}"/>
    <cellStyle name="常规 8" xfId="4" xr:uid="{00000000-0005-0000-0000-000034000000}"/>
    <cellStyle name="常规 9" xfId="5"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6"/>
  <sheetViews>
    <sheetView view="pageBreakPreview" topLeftCell="A3" zoomScale="85" zoomScaleNormal="55" workbookViewId="0">
      <selection activeCell="A15" sqref="A15"/>
    </sheetView>
  </sheetViews>
  <sheetFormatPr defaultColWidth="9" defaultRowHeight="42" customHeight="1" x14ac:dyDescent="0.15"/>
  <cols>
    <col min="1" max="1" width="103.75" style="69" customWidth="1"/>
    <col min="2" max="16384" width="9" style="69"/>
  </cols>
  <sheetData>
    <row r="2" spans="1:1" s="68" customFormat="1" ht="66" customHeight="1" x14ac:dyDescent="0.15">
      <c r="A2" s="70" t="s">
        <v>0</v>
      </c>
    </row>
    <row r="3" spans="1:1" s="68" customFormat="1" ht="42" customHeight="1" x14ac:dyDescent="0.15">
      <c r="A3" s="71"/>
    </row>
    <row r="8" spans="1:1" s="68" customFormat="1" ht="60" customHeight="1" x14ac:dyDescent="0.15">
      <c r="A8" s="72" t="s">
        <v>1</v>
      </c>
    </row>
    <row r="14" spans="1:1" ht="42" customHeight="1" x14ac:dyDescent="0.15">
      <c r="A14" s="73" t="s">
        <v>2</v>
      </c>
    </row>
    <row r="15" spans="1:1" ht="42" customHeight="1" x14ac:dyDescent="0.15">
      <c r="A15" s="74" t="s">
        <v>3</v>
      </c>
    </row>
    <row r="16" spans="1:1" ht="42" customHeight="1" x14ac:dyDescent="0.15">
      <c r="A16" s="74" t="s">
        <v>4</v>
      </c>
    </row>
  </sheetData>
  <sheetProtection algorithmName="SHA-512" hashValue="vIEhQDbnYv67yU5aZHA15/8R7vunQ3ZN9cpC9todvXs+6HzUKAnMMBARulDVLDTUVx3k400lYOJTUJXtwMwtvA==" saltValue="PPuvuefZRw1+J8AMz3AE2A==" spinCount="100000" sheet="1" objects="1" formatColumns="0"/>
  <phoneticPr fontId="27" type="noConversion"/>
  <pageMargins left="0.47222222222222199" right="0.47222222222222199" top="0.47222222222222199" bottom="0.47222222222222199" header="0.47222222222222199" footer="0.47222222222222199"/>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view="pageBreakPreview" topLeftCell="A13" zoomScaleNormal="90" zoomScaleSheetLayoutView="100" workbookViewId="0">
      <selection activeCell="A21" sqref="A21"/>
    </sheetView>
  </sheetViews>
  <sheetFormatPr defaultColWidth="9" defaultRowHeight="15" x14ac:dyDescent="0.15"/>
  <cols>
    <col min="1" max="1" width="103.75" style="64" customWidth="1"/>
    <col min="2" max="16384" width="9" style="64"/>
  </cols>
  <sheetData>
    <row r="1" spans="1:1" s="61" customFormat="1" ht="42" customHeight="1" x14ac:dyDescent="0.15">
      <c r="A1" s="65" t="s">
        <v>5</v>
      </c>
    </row>
    <row r="2" spans="1:1" s="62" customFormat="1" ht="24" customHeight="1" x14ac:dyDescent="0.15">
      <c r="A2" s="49" t="str">
        <f>汇总表!A2</f>
        <v>项目名称：南京新生圩长江大桥日常运营养护服务</v>
      </c>
    </row>
    <row r="3" spans="1:1" s="63" customFormat="1" ht="27" customHeight="1" x14ac:dyDescent="0.15">
      <c r="A3" s="66" t="s">
        <v>6</v>
      </c>
    </row>
    <row r="4" spans="1:1" s="50" customFormat="1" ht="26.25" customHeight="1" x14ac:dyDescent="0.15">
      <c r="A4" s="50" t="s">
        <v>7</v>
      </c>
    </row>
    <row r="5" spans="1:1" s="50" customFormat="1" ht="26.25" customHeight="1" x14ac:dyDescent="0.15">
      <c r="A5" s="50" t="s">
        <v>8</v>
      </c>
    </row>
    <row r="6" spans="1:1" s="50" customFormat="1" ht="28.5" customHeight="1" x14ac:dyDescent="0.15">
      <c r="A6" s="50" t="s">
        <v>9</v>
      </c>
    </row>
    <row r="7" spans="1:1" s="50" customFormat="1" ht="26.25" customHeight="1" x14ac:dyDescent="0.15">
      <c r="A7" s="50" t="s">
        <v>10</v>
      </c>
    </row>
    <row r="8" spans="1:1" s="63" customFormat="1" ht="27" customHeight="1" x14ac:dyDescent="0.15">
      <c r="A8" s="66" t="s">
        <v>11</v>
      </c>
    </row>
    <row r="9" spans="1:1" s="50" customFormat="1" ht="26.25" customHeight="1" x14ac:dyDescent="0.15">
      <c r="A9" s="50" t="s">
        <v>12</v>
      </c>
    </row>
    <row r="10" spans="1:1" s="50" customFormat="1" ht="40.5" customHeight="1" x14ac:dyDescent="0.15">
      <c r="A10" s="50" t="s">
        <v>13</v>
      </c>
    </row>
    <row r="11" spans="1:1" s="50" customFormat="1" ht="30" customHeight="1" x14ac:dyDescent="0.15">
      <c r="A11" s="50" t="s">
        <v>14</v>
      </c>
    </row>
    <row r="12" spans="1:1" s="50" customFormat="1" ht="30" customHeight="1" x14ac:dyDescent="0.15">
      <c r="A12" s="50" t="s">
        <v>15</v>
      </c>
    </row>
    <row r="13" spans="1:1" s="50" customFormat="1" ht="26.25" customHeight="1" x14ac:dyDescent="0.15">
      <c r="A13" s="50" t="s">
        <v>16</v>
      </c>
    </row>
    <row r="14" spans="1:1" s="50" customFormat="1" ht="26.25" customHeight="1" x14ac:dyDescent="0.15">
      <c r="A14" s="50" t="s">
        <v>17</v>
      </c>
    </row>
    <row r="15" spans="1:1" s="50" customFormat="1" ht="26.25" customHeight="1" x14ac:dyDescent="0.15">
      <c r="A15" s="50" t="s">
        <v>307</v>
      </c>
    </row>
    <row r="16" spans="1:1" s="50" customFormat="1" ht="26.25" customHeight="1" x14ac:dyDescent="0.15">
      <c r="A16" s="50" t="s">
        <v>18</v>
      </c>
    </row>
    <row r="17" spans="1:2" s="50" customFormat="1" ht="26.25" customHeight="1" x14ac:dyDescent="0.15">
      <c r="A17" s="50" t="s">
        <v>19</v>
      </c>
    </row>
    <row r="18" spans="1:2" s="50" customFormat="1" ht="30.75" customHeight="1" x14ac:dyDescent="0.15">
      <c r="A18" s="50" t="s">
        <v>20</v>
      </c>
    </row>
    <row r="19" spans="1:2" s="50" customFormat="1" ht="30.75" customHeight="1" x14ac:dyDescent="0.15">
      <c r="A19" s="50" t="s">
        <v>297</v>
      </c>
      <c r="B19" s="49"/>
    </row>
    <row r="20" spans="1:2" s="50" customFormat="1" ht="30.75" customHeight="1" x14ac:dyDescent="0.15">
      <c r="A20" s="50" t="s">
        <v>309</v>
      </c>
      <c r="B20" s="67"/>
    </row>
    <row r="21" spans="1:2" s="50" customFormat="1" ht="40.5" customHeight="1" x14ac:dyDescent="0.15">
      <c r="A21" s="50" t="s">
        <v>308</v>
      </c>
    </row>
    <row r="22" spans="1:2" s="50" customFormat="1" ht="26.25" customHeight="1" x14ac:dyDescent="0.15">
      <c r="A22" s="50" t="s">
        <v>21</v>
      </c>
    </row>
    <row r="23" spans="1:2" s="50" customFormat="1" ht="26.25" customHeight="1" x14ac:dyDescent="0.15">
      <c r="A23" s="50" t="s">
        <v>22</v>
      </c>
    </row>
    <row r="24" spans="1:2" s="50" customFormat="1" ht="30" customHeight="1" x14ac:dyDescent="0.15">
      <c r="A24" s="50" t="s">
        <v>23</v>
      </c>
    </row>
    <row r="25" spans="1:2" s="50" customFormat="1" ht="40.5" customHeight="1" x14ac:dyDescent="0.15">
      <c r="A25" s="50" t="s">
        <v>24</v>
      </c>
    </row>
    <row r="26" spans="1:2" s="50" customFormat="1" ht="26.25" customHeight="1" x14ac:dyDescent="0.15">
      <c r="A26" s="50" t="s">
        <v>25</v>
      </c>
    </row>
  </sheetData>
  <sheetProtection algorithmName="SHA-512" hashValue="hHsxp4tld07rpYehaUUXuNpXCu0bh/mZ610/XfrusUMDL3Q9NkbHq/JtsNGBekDOtcxNSZLPGyWLOqhu2FDXKQ==" saltValue="R6pQ+/udSQSbVhou+OpLIQ==" spinCount="100000" sheet="1" objects="1" formatColumns="0"/>
  <phoneticPr fontId="27" type="noConversion"/>
  <printOptions horizontalCentered="1"/>
  <pageMargins left="0.47222222222222199" right="0.47222222222222199" top="0.47222222222222199" bottom="0.47222222222222199" header="0.47222222222222199" footer="0.47222222222222199"/>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6"/>
  <sheetViews>
    <sheetView view="pageBreakPreview" zoomScale="130" zoomScaleNormal="100" workbookViewId="0">
      <selection activeCell="C8" sqref="C8"/>
    </sheetView>
  </sheetViews>
  <sheetFormatPr defaultColWidth="9" defaultRowHeight="15" x14ac:dyDescent="0.25"/>
  <cols>
    <col min="1" max="1" width="9.5" style="48" customWidth="1"/>
    <col min="2" max="2" width="15.5" style="48" customWidth="1"/>
    <col min="3" max="3" width="42.5" style="48" customWidth="1"/>
    <col min="4" max="4" width="26.375" style="48" customWidth="1"/>
    <col min="5" max="5" width="9.5" style="48" customWidth="1"/>
    <col min="6" max="16384" width="9" style="48"/>
  </cols>
  <sheetData>
    <row r="1" spans="1:4" ht="48" customHeight="1" x14ac:dyDescent="0.25">
      <c r="A1" s="84" t="s">
        <v>26</v>
      </c>
      <c r="B1" s="85"/>
      <c r="C1" s="85"/>
      <c r="D1" s="85"/>
    </row>
    <row r="2" spans="1:4" ht="24" customHeight="1" x14ac:dyDescent="0.25">
      <c r="A2" s="86" t="s">
        <v>27</v>
      </c>
      <c r="B2" s="87"/>
      <c r="C2" s="87"/>
      <c r="D2" s="87"/>
    </row>
    <row r="3" spans="1:4" ht="24" customHeight="1" x14ac:dyDescent="0.25">
      <c r="A3" s="51"/>
      <c r="B3" s="51"/>
      <c r="C3" s="51"/>
      <c r="D3" s="52" t="s">
        <v>28</v>
      </c>
    </row>
    <row r="4" spans="1:4" ht="30" customHeight="1" x14ac:dyDescent="0.25">
      <c r="A4" s="53" t="s">
        <v>29</v>
      </c>
      <c r="B4" s="54" t="s">
        <v>30</v>
      </c>
      <c r="C4" s="54" t="s">
        <v>31</v>
      </c>
      <c r="D4" s="55" t="s">
        <v>32</v>
      </c>
    </row>
    <row r="5" spans="1:4" ht="30" customHeight="1" x14ac:dyDescent="0.25">
      <c r="A5" s="56">
        <v>1</v>
      </c>
      <c r="B5" s="57">
        <v>100</v>
      </c>
      <c r="C5" s="104" t="s">
        <v>298</v>
      </c>
      <c r="D5" s="58">
        <f>第100章!E111</f>
        <v>0</v>
      </c>
    </row>
    <row r="6" spans="1:4" ht="30" customHeight="1" x14ac:dyDescent="0.25">
      <c r="A6" s="56">
        <v>2</v>
      </c>
      <c r="B6" s="57">
        <v>200</v>
      </c>
      <c r="C6" s="104" t="s">
        <v>299</v>
      </c>
      <c r="D6" s="58">
        <f>第200章!E12</f>
        <v>2100000</v>
      </c>
    </row>
    <row r="7" spans="1:4" ht="30" customHeight="1" x14ac:dyDescent="0.25">
      <c r="A7" s="56">
        <v>3</v>
      </c>
      <c r="B7" s="57">
        <v>300</v>
      </c>
      <c r="C7" s="104" t="s">
        <v>300</v>
      </c>
      <c r="D7" s="58">
        <f>第300章!E8</f>
        <v>0</v>
      </c>
    </row>
    <row r="8" spans="1:4" ht="30" customHeight="1" x14ac:dyDescent="0.25">
      <c r="A8" s="56">
        <v>4</v>
      </c>
      <c r="B8" s="57">
        <v>400</v>
      </c>
      <c r="C8" s="104" t="s">
        <v>301</v>
      </c>
      <c r="D8" s="58">
        <f>第400章!E8</f>
        <v>5280000</v>
      </c>
    </row>
    <row r="9" spans="1:4" ht="30" customHeight="1" x14ac:dyDescent="0.25">
      <c r="A9" s="56">
        <v>5</v>
      </c>
      <c r="B9" s="105" t="s">
        <v>302</v>
      </c>
      <c r="C9" s="88"/>
      <c r="D9" s="58">
        <f>SUM(D5:D8)</f>
        <v>7380000</v>
      </c>
    </row>
    <row r="10" spans="1:4" ht="30" customHeight="1" x14ac:dyDescent="0.25">
      <c r="A10" s="56">
        <v>6</v>
      </c>
      <c r="B10" s="89" t="s">
        <v>34</v>
      </c>
      <c r="C10" s="79"/>
      <c r="D10" s="58">
        <v>3500000</v>
      </c>
    </row>
    <row r="11" spans="1:4" ht="30" customHeight="1" x14ac:dyDescent="0.25">
      <c r="A11" s="56">
        <v>7</v>
      </c>
      <c r="B11" s="78" t="s">
        <v>35</v>
      </c>
      <c r="C11" s="79"/>
      <c r="D11" s="58">
        <f>(D5+D6+D7)*8%</f>
        <v>168000</v>
      </c>
    </row>
    <row r="12" spans="1:4" ht="30" customHeight="1" x14ac:dyDescent="0.25">
      <c r="A12" s="56">
        <v>8</v>
      </c>
      <c r="B12" s="78" t="s">
        <v>36</v>
      </c>
      <c r="C12" s="79"/>
      <c r="D12" s="58">
        <f>(D9+D10+D11)</f>
        <v>11048000</v>
      </c>
    </row>
    <row r="13" spans="1:4" ht="30" customHeight="1" x14ac:dyDescent="0.25">
      <c r="A13" s="56">
        <v>9</v>
      </c>
      <c r="B13" s="80" t="s">
        <v>37</v>
      </c>
      <c r="C13" s="81"/>
      <c r="D13" s="58">
        <f>87960000*0.02</f>
        <v>1759200</v>
      </c>
    </row>
    <row r="14" spans="1:4" ht="30" customHeight="1" x14ac:dyDescent="0.25">
      <c r="A14" s="59">
        <v>10</v>
      </c>
      <c r="B14" s="82" t="s">
        <v>38</v>
      </c>
      <c r="C14" s="83"/>
      <c r="D14" s="60">
        <f>D12/12*26+D13</f>
        <v>25696533.333333299</v>
      </c>
    </row>
    <row r="15" spans="1:4" ht="24.6" customHeight="1" x14ac:dyDescent="0.25"/>
    <row r="16" spans="1:4" ht="24.6" customHeight="1" x14ac:dyDescent="0.25"/>
  </sheetData>
  <sheetProtection algorithmName="SHA-512" hashValue="oS005FhiX16LzK6Hz+ogGxsfG0FNJ7a75F10aymNUZ7TH5sOEQxhBwBbY3NY5AVRv5GfG0880pJZk6WCEjerNg==" saltValue="0KuN4F3Qt8mssuDxJO1hTg==" spinCount="100000" sheet="1" objects="1" formatColumns="0"/>
  <mergeCells count="8">
    <mergeCell ref="B12:C12"/>
    <mergeCell ref="B13:C13"/>
    <mergeCell ref="B14:C14"/>
    <mergeCell ref="A1:D1"/>
    <mergeCell ref="A2:D2"/>
    <mergeCell ref="B9:C9"/>
    <mergeCell ref="B10:C10"/>
    <mergeCell ref="B11:C11"/>
  </mergeCells>
  <phoneticPr fontId="27" type="noConversion"/>
  <printOptions horizontalCentered="1"/>
  <pageMargins left="0.47222222222222199" right="0.47222222222222199" top="0.47222222222222199" bottom="0.47222222222222199" header="0.47222222222222199" footer="0.47222222222222199"/>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view="pageBreakPreview" zoomScale="130" zoomScaleNormal="130" workbookViewId="0">
      <selection activeCell="C9" sqref="C9"/>
    </sheetView>
  </sheetViews>
  <sheetFormatPr defaultColWidth="9" defaultRowHeight="15" x14ac:dyDescent="0.15"/>
  <cols>
    <col min="1" max="1" width="6.5" style="30" customWidth="1"/>
    <col min="2" max="2" width="13.625" style="30" customWidth="1"/>
    <col min="3" max="3" width="41.625" style="30" customWidth="1"/>
    <col min="4" max="4" width="4.5" style="30" customWidth="1"/>
    <col min="5" max="5" width="10" style="31" customWidth="1"/>
    <col min="6" max="6" width="9.375" style="31" customWidth="1"/>
    <col min="7" max="7" width="10.125" style="30" customWidth="1"/>
    <col min="8" max="16384" width="9" style="30"/>
  </cols>
  <sheetData>
    <row r="1" spans="1:7" ht="42" customHeight="1" x14ac:dyDescent="0.15">
      <c r="A1" s="106" t="s">
        <v>303</v>
      </c>
      <c r="B1" s="90"/>
      <c r="C1" s="91"/>
      <c r="D1" s="91"/>
      <c r="E1" s="92"/>
      <c r="F1" s="92"/>
      <c r="G1" s="91"/>
    </row>
    <row r="2" spans="1:7" ht="24" customHeight="1" x14ac:dyDescent="0.15">
      <c r="A2" s="93" t="str">
        <f>汇总表!A2</f>
        <v>项目名称：南京新生圩长江大桥日常运营养护服务</v>
      </c>
      <c r="B2" s="94"/>
      <c r="C2" s="94"/>
      <c r="D2" s="94"/>
      <c r="E2" s="95"/>
      <c r="F2" s="95"/>
      <c r="G2" s="94"/>
    </row>
    <row r="3" spans="1:7" ht="24" customHeight="1" x14ac:dyDescent="0.15">
      <c r="A3" s="32"/>
      <c r="B3" s="33"/>
      <c r="C3" s="32"/>
      <c r="D3" s="32"/>
      <c r="E3" s="34"/>
      <c r="F3" s="96" t="s">
        <v>28</v>
      </c>
      <c r="G3" s="97"/>
    </row>
    <row r="4" spans="1:7" ht="30" customHeight="1" x14ac:dyDescent="0.15">
      <c r="A4" s="7" t="s">
        <v>39</v>
      </c>
      <c r="B4" s="35" t="s">
        <v>40</v>
      </c>
      <c r="C4" s="7" t="s">
        <v>41</v>
      </c>
      <c r="D4" s="7" t="s">
        <v>42</v>
      </c>
      <c r="E4" s="8" t="s">
        <v>43</v>
      </c>
      <c r="F4" s="8" t="s">
        <v>44</v>
      </c>
      <c r="G4" s="8" t="s">
        <v>45</v>
      </c>
    </row>
    <row r="5" spans="1:7" ht="30" customHeight="1" x14ac:dyDescent="0.15">
      <c r="A5" s="12" t="s">
        <v>46</v>
      </c>
      <c r="B5" s="36" t="s">
        <v>47</v>
      </c>
      <c r="C5" s="11"/>
      <c r="D5" s="12"/>
      <c r="E5" s="13"/>
      <c r="F5" s="13"/>
      <c r="G5" s="13"/>
    </row>
    <row r="6" spans="1:7" ht="57" customHeight="1" x14ac:dyDescent="0.15">
      <c r="A6" s="12" t="s">
        <v>48</v>
      </c>
      <c r="B6" s="36" t="s">
        <v>49</v>
      </c>
      <c r="C6" s="11" t="s">
        <v>50</v>
      </c>
      <c r="D6" s="12" t="s">
        <v>51</v>
      </c>
      <c r="E6" s="13">
        <v>18.37</v>
      </c>
      <c r="F6" s="21"/>
      <c r="G6" s="16">
        <f>IF(E6="","",ROUND(E6*F6,2))</f>
        <v>0</v>
      </c>
    </row>
    <row r="7" spans="1:7" ht="60" customHeight="1" x14ac:dyDescent="0.15">
      <c r="A7" s="12" t="s">
        <v>52</v>
      </c>
      <c r="B7" s="36" t="s">
        <v>53</v>
      </c>
      <c r="C7" s="11" t="s">
        <v>54</v>
      </c>
      <c r="D7" s="12" t="s">
        <v>51</v>
      </c>
      <c r="E7" s="13">
        <v>18.37</v>
      </c>
      <c r="F7" s="21"/>
      <c r="G7" s="16">
        <f t="shared" ref="G7:G38" si="0">IF(E7="","",ROUND(E7*F7,2))</f>
        <v>0</v>
      </c>
    </row>
    <row r="8" spans="1:7" ht="57.95" customHeight="1" x14ac:dyDescent="0.15">
      <c r="A8" s="12" t="s">
        <v>55</v>
      </c>
      <c r="B8" s="36" t="s">
        <v>56</v>
      </c>
      <c r="C8" s="11" t="s">
        <v>57</v>
      </c>
      <c r="D8" s="12" t="s">
        <v>51</v>
      </c>
      <c r="E8" s="13">
        <v>18.37</v>
      </c>
      <c r="F8" s="21"/>
      <c r="G8" s="16">
        <f t="shared" si="0"/>
        <v>0</v>
      </c>
    </row>
    <row r="9" spans="1:7" ht="57" customHeight="1" x14ac:dyDescent="0.15">
      <c r="A9" s="12" t="s">
        <v>58</v>
      </c>
      <c r="B9" s="36" t="s">
        <v>59</v>
      </c>
      <c r="C9" s="11" t="s">
        <v>60</v>
      </c>
      <c r="D9" s="15" t="s">
        <v>61</v>
      </c>
      <c r="E9" s="13">
        <v>4</v>
      </c>
      <c r="F9" s="21"/>
      <c r="G9" s="16">
        <f t="shared" si="0"/>
        <v>0</v>
      </c>
    </row>
    <row r="10" spans="1:7" ht="30" customHeight="1" x14ac:dyDescent="0.15">
      <c r="A10" s="12" t="s">
        <v>62</v>
      </c>
      <c r="B10" s="36" t="s">
        <v>63</v>
      </c>
      <c r="C10" s="11"/>
      <c r="D10" s="12"/>
      <c r="E10" s="13"/>
      <c r="F10" s="21"/>
      <c r="G10" s="16" t="str">
        <f t="shared" si="0"/>
        <v/>
      </c>
    </row>
    <row r="11" spans="1:7" ht="69" customHeight="1" x14ac:dyDescent="0.15">
      <c r="A11" s="12" t="s">
        <v>48</v>
      </c>
      <c r="B11" s="36" t="s">
        <v>64</v>
      </c>
      <c r="C11" s="11" t="s">
        <v>65</v>
      </c>
      <c r="D11" s="12" t="s">
        <v>51</v>
      </c>
      <c r="E11" s="13">
        <v>18.37</v>
      </c>
      <c r="F11" s="21"/>
      <c r="G11" s="16">
        <f t="shared" si="0"/>
        <v>0</v>
      </c>
    </row>
    <row r="12" spans="1:7" ht="69" customHeight="1" x14ac:dyDescent="0.15">
      <c r="A12" s="12" t="s">
        <v>52</v>
      </c>
      <c r="B12" s="36" t="s">
        <v>66</v>
      </c>
      <c r="C12" s="11" t="s">
        <v>67</v>
      </c>
      <c r="D12" s="12" t="s">
        <v>51</v>
      </c>
      <c r="E12" s="13">
        <v>18.37</v>
      </c>
      <c r="F12" s="21"/>
      <c r="G12" s="16">
        <f t="shared" si="0"/>
        <v>0</v>
      </c>
    </row>
    <row r="13" spans="1:7" ht="30" customHeight="1" x14ac:dyDescent="0.15">
      <c r="A13" s="12" t="s">
        <v>68</v>
      </c>
      <c r="B13" s="36" t="s">
        <v>69</v>
      </c>
      <c r="C13" s="11"/>
      <c r="D13" s="12"/>
      <c r="E13" s="13"/>
      <c r="F13" s="21"/>
      <c r="G13" s="16" t="str">
        <f t="shared" si="0"/>
        <v/>
      </c>
    </row>
    <row r="14" spans="1:7" ht="69" customHeight="1" x14ac:dyDescent="0.15">
      <c r="A14" s="12" t="s">
        <v>48</v>
      </c>
      <c r="B14" s="36" t="s">
        <v>70</v>
      </c>
      <c r="C14" s="11" t="s">
        <v>71</v>
      </c>
      <c r="D14" s="12" t="s">
        <v>72</v>
      </c>
      <c r="E14" s="13">
        <v>1760</v>
      </c>
      <c r="F14" s="21"/>
      <c r="G14" s="16">
        <f t="shared" si="0"/>
        <v>0</v>
      </c>
    </row>
    <row r="15" spans="1:7" ht="71.099999999999994" customHeight="1" x14ac:dyDescent="0.15">
      <c r="A15" s="12" t="s">
        <v>52</v>
      </c>
      <c r="B15" s="36" t="s">
        <v>73</v>
      </c>
      <c r="C15" s="11" t="s">
        <v>74</v>
      </c>
      <c r="D15" s="12" t="s">
        <v>72</v>
      </c>
      <c r="E15" s="37">
        <v>2258</v>
      </c>
      <c r="F15" s="21"/>
      <c r="G15" s="16">
        <f t="shared" si="0"/>
        <v>0</v>
      </c>
    </row>
    <row r="16" spans="1:7" ht="69.95" customHeight="1" x14ac:dyDescent="0.15">
      <c r="A16" s="12" t="s">
        <v>55</v>
      </c>
      <c r="B16" s="36" t="s">
        <v>75</v>
      </c>
      <c r="C16" s="11" t="s">
        <v>76</v>
      </c>
      <c r="D16" s="12" t="s">
        <v>72</v>
      </c>
      <c r="E16" s="13">
        <v>11066.34</v>
      </c>
      <c r="F16" s="21"/>
      <c r="G16" s="16">
        <f t="shared" si="0"/>
        <v>0</v>
      </c>
    </row>
    <row r="17" spans="1:7" ht="69.95" customHeight="1" x14ac:dyDescent="0.15">
      <c r="A17" s="12" t="s">
        <v>77</v>
      </c>
      <c r="B17" s="38" t="s">
        <v>78</v>
      </c>
      <c r="C17" s="11" t="s">
        <v>79</v>
      </c>
      <c r="D17" s="12" t="s">
        <v>72</v>
      </c>
      <c r="E17" s="13">
        <v>2597.15</v>
      </c>
      <c r="F17" s="21"/>
      <c r="G17" s="16">
        <f t="shared" si="0"/>
        <v>0</v>
      </c>
    </row>
    <row r="18" spans="1:7" ht="30" customHeight="1" x14ac:dyDescent="0.15">
      <c r="A18" s="12" t="s">
        <v>80</v>
      </c>
      <c r="B18" s="36" t="s">
        <v>81</v>
      </c>
      <c r="C18" s="11"/>
      <c r="D18" s="12"/>
      <c r="E18" s="13"/>
      <c r="F18" s="21"/>
      <c r="G18" s="16" t="str">
        <f t="shared" si="0"/>
        <v/>
      </c>
    </row>
    <row r="19" spans="1:7" ht="30" customHeight="1" x14ac:dyDescent="0.15">
      <c r="A19" s="12" t="s">
        <v>48</v>
      </c>
      <c r="B19" s="36" t="s">
        <v>70</v>
      </c>
      <c r="C19" s="11"/>
      <c r="D19" s="12"/>
      <c r="E19" s="13"/>
      <c r="F19" s="21"/>
      <c r="G19" s="16" t="str">
        <f t="shared" si="0"/>
        <v/>
      </c>
    </row>
    <row r="20" spans="1:7" ht="59.1" customHeight="1" x14ac:dyDescent="0.15">
      <c r="A20" s="39">
        <v>-1</v>
      </c>
      <c r="B20" s="36" t="s">
        <v>82</v>
      </c>
      <c r="C20" s="11" t="s">
        <v>83</v>
      </c>
      <c r="D20" s="12" t="s">
        <v>72</v>
      </c>
      <c r="E20" s="13">
        <v>1760</v>
      </c>
      <c r="F20" s="21"/>
      <c r="G20" s="16">
        <f t="shared" si="0"/>
        <v>0</v>
      </c>
    </row>
    <row r="21" spans="1:7" ht="75" customHeight="1" x14ac:dyDescent="0.15">
      <c r="A21" s="39">
        <v>-2</v>
      </c>
      <c r="B21" s="36" t="s">
        <v>84</v>
      </c>
      <c r="C21" s="11" t="s">
        <v>85</v>
      </c>
      <c r="D21" s="12" t="s">
        <v>72</v>
      </c>
      <c r="E21" s="13">
        <f>263.8*4</f>
        <v>1055.2</v>
      </c>
      <c r="F21" s="21"/>
      <c r="G21" s="16">
        <f t="shared" si="0"/>
        <v>0</v>
      </c>
    </row>
    <row r="22" spans="1:7" ht="66.95" customHeight="1" x14ac:dyDescent="0.15">
      <c r="A22" s="39">
        <v>-3</v>
      </c>
      <c r="B22" s="36" t="s">
        <v>86</v>
      </c>
      <c r="C22" s="11" t="s">
        <v>87</v>
      </c>
      <c r="D22" s="15" t="s">
        <v>61</v>
      </c>
      <c r="E22" s="13">
        <v>4</v>
      </c>
      <c r="F22" s="21"/>
      <c r="G22" s="16">
        <f t="shared" si="0"/>
        <v>0</v>
      </c>
    </row>
    <row r="23" spans="1:7" ht="66.95" customHeight="1" x14ac:dyDescent="0.15">
      <c r="A23" s="39">
        <v>-4</v>
      </c>
      <c r="B23" s="36" t="s">
        <v>88</v>
      </c>
      <c r="C23" s="11" t="s">
        <v>89</v>
      </c>
      <c r="D23" s="15" t="s">
        <v>61</v>
      </c>
      <c r="E23" s="13">
        <v>1</v>
      </c>
      <c r="F23" s="21"/>
      <c r="G23" s="16">
        <f t="shared" si="0"/>
        <v>0</v>
      </c>
    </row>
    <row r="24" spans="1:7" ht="62.1" customHeight="1" x14ac:dyDescent="0.15">
      <c r="A24" s="39">
        <v>-5</v>
      </c>
      <c r="B24" s="36" t="s">
        <v>90</v>
      </c>
      <c r="C24" s="11" t="s">
        <v>91</v>
      </c>
      <c r="D24" s="15" t="s">
        <v>61</v>
      </c>
      <c r="E24" s="13">
        <v>2</v>
      </c>
      <c r="F24" s="21"/>
      <c r="G24" s="16">
        <f t="shared" si="0"/>
        <v>0</v>
      </c>
    </row>
    <row r="25" spans="1:7" ht="63" customHeight="1" x14ac:dyDescent="0.15">
      <c r="A25" s="39">
        <v>-6</v>
      </c>
      <c r="B25" s="36" t="s">
        <v>92</v>
      </c>
      <c r="C25" s="11" t="s">
        <v>93</v>
      </c>
      <c r="D25" s="15" t="s">
        <v>61</v>
      </c>
      <c r="E25" s="13">
        <v>4</v>
      </c>
      <c r="F25" s="21"/>
      <c r="G25" s="16">
        <f t="shared" si="0"/>
        <v>0</v>
      </c>
    </row>
    <row r="26" spans="1:7" ht="63" customHeight="1" x14ac:dyDescent="0.15">
      <c r="A26" s="39">
        <v>-7</v>
      </c>
      <c r="B26" s="36" t="s">
        <v>94</v>
      </c>
      <c r="C26" s="11" t="s">
        <v>95</v>
      </c>
      <c r="D26" s="15" t="s">
        <v>61</v>
      </c>
      <c r="E26" s="13">
        <v>4</v>
      </c>
      <c r="F26" s="21"/>
      <c r="G26" s="16">
        <f t="shared" si="0"/>
        <v>0</v>
      </c>
    </row>
    <row r="27" spans="1:7" ht="63" customHeight="1" x14ac:dyDescent="0.15">
      <c r="A27" s="39">
        <v>-8</v>
      </c>
      <c r="B27" s="36" t="s">
        <v>96</v>
      </c>
      <c r="C27" s="11" t="s">
        <v>97</v>
      </c>
      <c r="D27" s="15" t="s">
        <v>98</v>
      </c>
      <c r="E27" s="13">
        <v>2</v>
      </c>
      <c r="F27" s="21"/>
      <c r="G27" s="16">
        <f t="shared" si="0"/>
        <v>0</v>
      </c>
    </row>
    <row r="28" spans="1:7" ht="62.1" customHeight="1" x14ac:dyDescent="0.15">
      <c r="A28" s="39">
        <v>-9</v>
      </c>
      <c r="B28" s="36" t="s">
        <v>99</v>
      </c>
      <c r="C28" s="11" t="s">
        <v>100</v>
      </c>
      <c r="D28" s="15" t="s">
        <v>98</v>
      </c>
      <c r="E28" s="13">
        <v>194</v>
      </c>
      <c r="F28" s="21"/>
      <c r="G28" s="16">
        <f t="shared" si="0"/>
        <v>0</v>
      </c>
    </row>
    <row r="29" spans="1:7" ht="67.5" customHeight="1" x14ac:dyDescent="0.15">
      <c r="A29" s="39">
        <v>-10</v>
      </c>
      <c r="B29" s="36" t="s">
        <v>101</v>
      </c>
      <c r="C29" s="11" t="s">
        <v>102</v>
      </c>
      <c r="D29" s="15" t="s">
        <v>61</v>
      </c>
      <c r="E29" s="13">
        <v>2</v>
      </c>
      <c r="F29" s="21"/>
      <c r="G29" s="16">
        <f t="shared" si="0"/>
        <v>0</v>
      </c>
    </row>
    <row r="30" spans="1:7" ht="63" customHeight="1" x14ac:dyDescent="0.15">
      <c r="A30" s="39">
        <v>-11</v>
      </c>
      <c r="B30" s="36" t="s">
        <v>103</v>
      </c>
      <c r="C30" s="11" t="s">
        <v>104</v>
      </c>
      <c r="D30" s="12" t="s">
        <v>72</v>
      </c>
      <c r="E30" s="13">
        <f>26.5*2</f>
        <v>53</v>
      </c>
      <c r="F30" s="21"/>
      <c r="G30" s="16">
        <f t="shared" si="0"/>
        <v>0</v>
      </c>
    </row>
    <row r="31" spans="1:7" ht="81" customHeight="1" x14ac:dyDescent="0.15">
      <c r="A31" s="39">
        <v>-12</v>
      </c>
      <c r="B31" s="36" t="s">
        <v>105</v>
      </c>
      <c r="C31" s="11" t="s">
        <v>106</v>
      </c>
      <c r="D31" s="12" t="s">
        <v>72</v>
      </c>
      <c r="E31" s="13">
        <v>8800</v>
      </c>
      <c r="F31" s="21"/>
      <c r="G31" s="16">
        <f t="shared" si="0"/>
        <v>0</v>
      </c>
    </row>
    <row r="32" spans="1:7" ht="48" customHeight="1" x14ac:dyDescent="0.15">
      <c r="A32" s="12" t="s">
        <v>107</v>
      </c>
      <c r="B32" s="36" t="s">
        <v>108</v>
      </c>
      <c r="C32" s="11"/>
      <c r="D32" s="12"/>
      <c r="E32" s="13"/>
      <c r="F32" s="21"/>
      <c r="G32" s="16" t="str">
        <f t="shared" si="0"/>
        <v/>
      </c>
    </row>
    <row r="33" spans="1:7" ht="62.1" customHeight="1" x14ac:dyDescent="0.15">
      <c r="A33" s="39">
        <v>-1</v>
      </c>
      <c r="B33" s="38" t="s">
        <v>109</v>
      </c>
      <c r="C33" s="40" t="s">
        <v>110</v>
      </c>
      <c r="D33" s="41" t="s">
        <v>72</v>
      </c>
      <c r="E33" s="37">
        <v>2635.76</v>
      </c>
      <c r="F33" s="42"/>
      <c r="G33" s="16">
        <f t="shared" si="0"/>
        <v>0</v>
      </c>
    </row>
    <row r="34" spans="1:7" ht="59.1" customHeight="1" x14ac:dyDescent="0.15">
      <c r="A34" s="39">
        <v>-2</v>
      </c>
      <c r="B34" s="43" t="s">
        <v>111</v>
      </c>
      <c r="C34" s="11" t="s">
        <v>112</v>
      </c>
      <c r="D34" s="44" t="s">
        <v>61</v>
      </c>
      <c r="E34" s="37">
        <v>588</v>
      </c>
      <c r="F34" s="42"/>
      <c r="G34" s="16">
        <f t="shared" si="0"/>
        <v>0</v>
      </c>
    </row>
    <row r="35" spans="1:7" ht="66" customHeight="1" x14ac:dyDescent="0.15">
      <c r="A35" s="39">
        <v>-3</v>
      </c>
      <c r="B35" s="38" t="s">
        <v>103</v>
      </c>
      <c r="C35" s="11" t="s">
        <v>113</v>
      </c>
      <c r="D35" s="41" t="s">
        <v>72</v>
      </c>
      <c r="E35" s="37">
        <v>4387.7336607191</v>
      </c>
      <c r="F35" s="42"/>
      <c r="G35" s="16">
        <f t="shared" si="0"/>
        <v>0</v>
      </c>
    </row>
    <row r="36" spans="1:7" ht="63" customHeight="1" x14ac:dyDescent="0.15">
      <c r="A36" s="39">
        <v>-4</v>
      </c>
      <c r="B36" s="38" t="s">
        <v>114</v>
      </c>
      <c r="C36" s="40" t="s">
        <v>115</v>
      </c>
      <c r="D36" s="41" t="s">
        <v>72</v>
      </c>
      <c r="E36" s="37">
        <v>51484.62</v>
      </c>
      <c r="F36" s="42"/>
      <c r="G36" s="16">
        <f t="shared" si="0"/>
        <v>0</v>
      </c>
    </row>
    <row r="37" spans="1:7" ht="51" customHeight="1" x14ac:dyDescent="0.15">
      <c r="A37" s="39">
        <v>-5</v>
      </c>
      <c r="B37" s="38" t="s">
        <v>116</v>
      </c>
      <c r="C37" s="40" t="s">
        <v>117</v>
      </c>
      <c r="D37" s="41" t="s">
        <v>72</v>
      </c>
      <c r="E37" s="37">
        <v>1805</v>
      </c>
      <c r="F37" s="42"/>
      <c r="G37" s="16">
        <f t="shared" si="0"/>
        <v>0</v>
      </c>
    </row>
    <row r="38" spans="1:7" ht="60" customHeight="1" x14ac:dyDescent="0.15">
      <c r="A38" s="39">
        <v>-6</v>
      </c>
      <c r="B38" s="38" t="s">
        <v>118</v>
      </c>
      <c r="C38" s="40" t="s">
        <v>119</v>
      </c>
      <c r="D38" s="41" t="s">
        <v>72</v>
      </c>
      <c r="E38" s="37">
        <v>1755</v>
      </c>
      <c r="F38" s="42"/>
      <c r="G38" s="16">
        <f t="shared" si="0"/>
        <v>0</v>
      </c>
    </row>
    <row r="39" spans="1:7" ht="62.1" customHeight="1" x14ac:dyDescent="0.15">
      <c r="A39" s="39">
        <v>-7</v>
      </c>
      <c r="B39" s="38" t="s">
        <v>120</v>
      </c>
      <c r="C39" s="40" t="s">
        <v>121</v>
      </c>
      <c r="D39" s="41" t="s">
        <v>72</v>
      </c>
      <c r="E39" s="37">
        <v>3568</v>
      </c>
      <c r="F39" s="42"/>
      <c r="G39" s="16">
        <f t="shared" ref="G39:G75" si="1">IF(E39="","",ROUND(E39*F39,2))</f>
        <v>0</v>
      </c>
    </row>
    <row r="40" spans="1:7" ht="30" customHeight="1" x14ac:dyDescent="0.15">
      <c r="A40" s="12" t="s">
        <v>122</v>
      </c>
      <c r="B40" s="43" t="s">
        <v>123</v>
      </c>
      <c r="C40" s="41"/>
      <c r="D40" s="41"/>
      <c r="E40" s="37"/>
      <c r="F40" s="42"/>
      <c r="G40" s="16" t="str">
        <f t="shared" si="1"/>
        <v/>
      </c>
    </row>
    <row r="41" spans="1:7" ht="45" customHeight="1" x14ac:dyDescent="0.15">
      <c r="A41" s="12" t="s">
        <v>48</v>
      </c>
      <c r="B41" s="38" t="s">
        <v>124</v>
      </c>
      <c r="C41" s="11" t="s">
        <v>125</v>
      </c>
      <c r="D41" s="44" t="s">
        <v>126</v>
      </c>
      <c r="E41" s="37">
        <v>1</v>
      </c>
      <c r="F41" s="42"/>
      <c r="G41" s="16">
        <f t="shared" si="1"/>
        <v>0</v>
      </c>
    </row>
    <row r="42" spans="1:7" ht="51" customHeight="1" x14ac:dyDescent="0.15">
      <c r="A42" s="12" t="s">
        <v>52</v>
      </c>
      <c r="B42" s="38" t="s">
        <v>127</v>
      </c>
      <c r="C42" s="40" t="s">
        <v>128</v>
      </c>
      <c r="D42" s="44" t="s">
        <v>126</v>
      </c>
      <c r="E42" s="37">
        <v>1</v>
      </c>
      <c r="F42" s="42"/>
      <c r="G42" s="16">
        <f t="shared" si="1"/>
        <v>0</v>
      </c>
    </row>
    <row r="43" spans="1:7" ht="30" customHeight="1" x14ac:dyDescent="0.15">
      <c r="A43" s="12" t="s">
        <v>129</v>
      </c>
      <c r="B43" s="38" t="s">
        <v>130</v>
      </c>
      <c r="C43" s="41"/>
      <c r="D43" s="41"/>
      <c r="E43" s="37"/>
      <c r="F43" s="42"/>
      <c r="G43" s="16" t="str">
        <f t="shared" si="1"/>
        <v/>
      </c>
    </row>
    <row r="44" spans="1:7" ht="44.1" customHeight="1" x14ac:dyDescent="0.15">
      <c r="A44" s="12" t="s">
        <v>48</v>
      </c>
      <c r="B44" s="43" t="s">
        <v>131</v>
      </c>
      <c r="C44" s="41"/>
      <c r="D44" s="41"/>
      <c r="E44" s="37"/>
      <c r="F44" s="42"/>
      <c r="G44" s="16" t="str">
        <f t="shared" si="1"/>
        <v/>
      </c>
    </row>
    <row r="45" spans="1:7" ht="62.1" customHeight="1" x14ac:dyDescent="0.15">
      <c r="A45" s="39" t="s">
        <v>132</v>
      </c>
      <c r="B45" s="38" t="s">
        <v>49</v>
      </c>
      <c r="C45" s="11" t="s">
        <v>133</v>
      </c>
      <c r="D45" s="12" t="s">
        <v>72</v>
      </c>
      <c r="E45" s="13">
        <v>1724</v>
      </c>
      <c r="F45" s="21"/>
      <c r="G45" s="16">
        <f t="shared" si="1"/>
        <v>0</v>
      </c>
    </row>
    <row r="46" spans="1:7" ht="60.95" customHeight="1" x14ac:dyDescent="0.15">
      <c r="A46" s="39">
        <v>-2</v>
      </c>
      <c r="B46" s="36" t="s">
        <v>134</v>
      </c>
      <c r="C46" s="11" t="s">
        <v>135</v>
      </c>
      <c r="D46" s="12" t="s">
        <v>72</v>
      </c>
      <c r="E46" s="13">
        <v>1724</v>
      </c>
      <c r="F46" s="21"/>
      <c r="G46" s="16">
        <f t="shared" si="1"/>
        <v>0</v>
      </c>
    </row>
    <row r="47" spans="1:7" ht="60.95" customHeight="1" x14ac:dyDescent="0.15">
      <c r="A47" s="45">
        <v>-3</v>
      </c>
      <c r="B47" s="36" t="s">
        <v>136</v>
      </c>
      <c r="C47" s="11" t="s">
        <v>137</v>
      </c>
      <c r="D47" s="12" t="s">
        <v>72</v>
      </c>
      <c r="E47" s="13">
        <v>1724</v>
      </c>
      <c r="F47" s="21"/>
      <c r="G47" s="16">
        <f t="shared" si="1"/>
        <v>0</v>
      </c>
    </row>
    <row r="48" spans="1:7" ht="30" customHeight="1" x14ac:dyDescent="0.15">
      <c r="A48" s="12" t="s">
        <v>52</v>
      </c>
      <c r="B48" s="36" t="s">
        <v>138</v>
      </c>
      <c r="C48" s="11"/>
      <c r="D48" s="12"/>
      <c r="E48" s="13"/>
      <c r="F48" s="21"/>
      <c r="G48" s="16" t="str">
        <f t="shared" si="1"/>
        <v/>
      </c>
    </row>
    <row r="49" spans="1:7" ht="74.099999999999994" customHeight="1" x14ac:dyDescent="0.15">
      <c r="A49" s="39" t="s">
        <v>132</v>
      </c>
      <c r="B49" s="36" t="s">
        <v>139</v>
      </c>
      <c r="C49" s="11" t="s">
        <v>140</v>
      </c>
      <c r="D49" s="12" t="s">
        <v>72</v>
      </c>
      <c r="E49" s="13">
        <v>1724</v>
      </c>
      <c r="F49" s="21"/>
      <c r="G49" s="16">
        <f t="shared" si="1"/>
        <v>0</v>
      </c>
    </row>
    <row r="50" spans="1:7" ht="80.099999999999994" customHeight="1" x14ac:dyDescent="0.15">
      <c r="A50" s="39">
        <v>-2</v>
      </c>
      <c r="B50" s="36" t="s">
        <v>141</v>
      </c>
      <c r="C50" s="11" t="s">
        <v>142</v>
      </c>
      <c r="D50" s="12" t="s">
        <v>72</v>
      </c>
      <c r="E50" s="13">
        <v>1724</v>
      </c>
      <c r="F50" s="21"/>
      <c r="G50" s="16">
        <f t="shared" si="1"/>
        <v>0</v>
      </c>
    </row>
    <row r="51" spans="1:7" ht="68.099999999999994" customHeight="1" x14ac:dyDescent="0.15">
      <c r="A51" s="45">
        <v>-3</v>
      </c>
      <c r="B51" s="36" t="s">
        <v>143</v>
      </c>
      <c r="C51" s="11" t="s">
        <v>144</v>
      </c>
      <c r="D51" s="12" t="s">
        <v>145</v>
      </c>
      <c r="E51" s="13">
        <v>9906</v>
      </c>
      <c r="F51" s="21"/>
      <c r="G51" s="16">
        <f t="shared" si="1"/>
        <v>0</v>
      </c>
    </row>
    <row r="52" spans="1:7" ht="66" customHeight="1" x14ac:dyDescent="0.15">
      <c r="A52" s="39">
        <v>-4</v>
      </c>
      <c r="B52" s="36" t="s">
        <v>146</v>
      </c>
      <c r="C52" s="11" t="s">
        <v>147</v>
      </c>
      <c r="D52" s="12" t="s">
        <v>145</v>
      </c>
      <c r="E52" s="13">
        <v>13164</v>
      </c>
      <c r="F52" s="21"/>
      <c r="G52" s="16">
        <f t="shared" si="1"/>
        <v>0</v>
      </c>
    </row>
    <row r="53" spans="1:7" ht="60" customHeight="1" x14ac:dyDescent="0.15">
      <c r="A53" s="39">
        <v>-5</v>
      </c>
      <c r="B53" s="36" t="s">
        <v>148</v>
      </c>
      <c r="C53" s="11" t="s">
        <v>149</v>
      </c>
      <c r="D53" s="12" t="s">
        <v>72</v>
      </c>
      <c r="E53" s="13">
        <v>3448</v>
      </c>
      <c r="F53" s="21"/>
      <c r="G53" s="16">
        <f t="shared" si="1"/>
        <v>0</v>
      </c>
    </row>
    <row r="54" spans="1:7" ht="54" customHeight="1" x14ac:dyDescent="0.15">
      <c r="A54" s="45">
        <v>-6</v>
      </c>
      <c r="B54" s="36" t="s">
        <v>150</v>
      </c>
      <c r="C54" s="11" t="s">
        <v>151</v>
      </c>
      <c r="D54" s="15" t="s">
        <v>126</v>
      </c>
      <c r="E54" s="13">
        <v>1</v>
      </c>
      <c r="F54" s="21"/>
      <c r="G54" s="16">
        <f t="shared" si="1"/>
        <v>0</v>
      </c>
    </row>
    <row r="55" spans="1:7" ht="59.1" customHeight="1" x14ac:dyDescent="0.15">
      <c r="A55" s="45">
        <v>-7</v>
      </c>
      <c r="B55" s="36" t="s">
        <v>152</v>
      </c>
      <c r="C55" s="11" t="s">
        <v>153</v>
      </c>
      <c r="D55" s="12" t="s">
        <v>72</v>
      </c>
      <c r="E55" s="13">
        <v>862</v>
      </c>
      <c r="F55" s="21"/>
      <c r="G55" s="16">
        <f t="shared" si="1"/>
        <v>0</v>
      </c>
    </row>
    <row r="56" spans="1:7" ht="30" customHeight="1" x14ac:dyDescent="0.15">
      <c r="A56" s="12" t="s">
        <v>55</v>
      </c>
      <c r="B56" s="36" t="s">
        <v>154</v>
      </c>
      <c r="C56" s="41"/>
      <c r="D56" s="41"/>
      <c r="E56" s="37"/>
      <c r="F56" s="42"/>
      <c r="G56" s="16" t="str">
        <f t="shared" si="1"/>
        <v/>
      </c>
    </row>
    <row r="57" spans="1:7" ht="57" customHeight="1" x14ac:dyDescent="0.15">
      <c r="A57" s="39" t="s">
        <v>132</v>
      </c>
      <c r="B57" s="36" t="s">
        <v>155</v>
      </c>
      <c r="C57" s="11" t="s">
        <v>156</v>
      </c>
      <c r="D57" s="12" t="s">
        <v>72</v>
      </c>
      <c r="E57" s="13">
        <v>2218</v>
      </c>
      <c r="F57" s="21"/>
      <c r="G57" s="16">
        <f t="shared" si="1"/>
        <v>0</v>
      </c>
    </row>
    <row r="58" spans="1:7" ht="57" customHeight="1" x14ac:dyDescent="0.15">
      <c r="A58" s="39">
        <v>-2</v>
      </c>
      <c r="B58" s="36" t="s">
        <v>157</v>
      </c>
      <c r="C58" s="11" t="s">
        <v>158</v>
      </c>
      <c r="D58" s="12" t="s">
        <v>72</v>
      </c>
      <c r="E58" s="13">
        <f>E57</f>
        <v>2218</v>
      </c>
      <c r="F58" s="21"/>
      <c r="G58" s="16">
        <f t="shared" si="1"/>
        <v>0</v>
      </c>
    </row>
    <row r="59" spans="1:7" ht="57" customHeight="1" x14ac:dyDescent="0.15">
      <c r="A59" s="45">
        <v>-3</v>
      </c>
      <c r="B59" s="36" t="s">
        <v>159</v>
      </c>
      <c r="C59" s="11" t="s">
        <v>160</v>
      </c>
      <c r="D59" s="15" t="s">
        <v>61</v>
      </c>
      <c r="E59" s="13">
        <v>6</v>
      </c>
      <c r="F59" s="21"/>
      <c r="G59" s="16">
        <f t="shared" si="1"/>
        <v>0</v>
      </c>
    </row>
    <row r="60" spans="1:7" ht="57" customHeight="1" x14ac:dyDescent="0.15">
      <c r="A60" s="39">
        <v>-4</v>
      </c>
      <c r="B60" s="36" t="s">
        <v>161</v>
      </c>
      <c r="C60" s="11" t="s">
        <v>162</v>
      </c>
      <c r="D60" s="15" t="s">
        <v>61</v>
      </c>
      <c r="E60" s="13">
        <v>6</v>
      </c>
      <c r="F60" s="21"/>
      <c r="G60" s="16">
        <f t="shared" si="1"/>
        <v>0</v>
      </c>
    </row>
    <row r="61" spans="1:7" ht="57" customHeight="1" x14ac:dyDescent="0.15">
      <c r="A61" s="39">
        <v>-5</v>
      </c>
      <c r="B61" s="36" t="s">
        <v>163</v>
      </c>
      <c r="C61" s="11" t="s">
        <v>164</v>
      </c>
      <c r="D61" s="15" t="s">
        <v>61</v>
      </c>
      <c r="E61" s="13">
        <v>1</v>
      </c>
      <c r="F61" s="21"/>
      <c r="G61" s="16">
        <f t="shared" si="1"/>
        <v>0</v>
      </c>
    </row>
    <row r="62" spans="1:7" ht="57" customHeight="1" x14ac:dyDescent="0.15">
      <c r="A62" s="45">
        <v>-6</v>
      </c>
      <c r="B62" s="36" t="s">
        <v>165</v>
      </c>
      <c r="C62" s="11" t="s">
        <v>166</v>
      </c>
      <c r="D62" s="15" t="s">
        <v>61</v>
      </c>
      <c r="E62" s="13">
        <v>1</v>
      </c>
      <c r="F62" s="21"/>
      <c r="G62" s="16">
        <f t="shared" si="1"/>
        <v>0</v>
      </c>
    </row>
    <row r="63" spans="1:7" ht="30" customHeight="1" x14ac:dyDescent="0.15">
      <c r="A63" s="12" t="s">
        <v>167</v>
      </c>
      <c r="B63" s="38" t="s">
        <v>168</v>
      </c>
      <c r="C63" s="41"/>
      <c r="D63" s="41"/>
      <c r="E63" s="37"/>
      <c r="F63" s="42"/>
      <c r="G63" s="16" t="str">
        <f t="shared" si="1"/>
        <v/>
      </c>
    </row>
    <row r="64" spans="1:7" ht="68.099999999999994" customHeight="1" x14ac:dyDescent="0.15">
      <c r="A64" s="12" t="s">
        <v>48</v>
      </c>
      <c r="B64" s="36" t="s">
        <v>169</v>
      </c>
      <c r="C64" s="11" t="s">
        <v>170</v>
      </c>
      <c r="D64" s="12" t="s">
        <v>72</v>
      </c>
      <c r="E64" s="13">
        <v>17384.490000000002</v>
      </c>
      <c r="F64" s="21"/>
      <c r="G64" s="16">
        <f t="shared" si="1"/>
        <v>0</v>
      </c>
    </row>
    <row r="65" spans="1:7" ht="62.1" customHeight="1" x14ac:dyDescent="0.15">
      <c r="A65" s="12" t="s">
        <v>52</v>
      </c>
      <c r="B65" s="36" t="s">
        <v>171</v>
      </c>
      <c r="C65" s="11" t="s">
        <v>172</v>
      </c>
      <c r="D65" s="15" t="s">
        <v>126</v>
      </c>
      <c r="E65" s="13">
        <v>1</v>
      </c>
      <c r="F65" s="21"/>
      <c r="G65" s="16">
        <f t="shared" si="1"/>
        <v>0</v>
      </c>
    </row>
    <row r="66" spans="1:7" ht="62.1" customHeight="1" x14ac:dyDescent="0.15">
      <c r="A66" s="12" t="s">
        <v>55</v>
      </c>
      <c r="B66" s="36" t="s">
        <v>173</v>
      </c>
      <c r="C66" s="11" t="s">
        <v>174</v>
      </c>
      <c r="D66" s="15" t="s">
        <v>126</v>
      </c>
      <c r="E66" s="13">
        <v>1</v>
      </c>
      <c r="F66" s="21"/>
      <c r="G66" s="16">
        <f t="shared" si="1"/>
        <v>0</v>
      </c>
    </row>
    <row r="67" spans="1:7" ht="62.1" customHeight="1" x14ac:dyDescent="0.15">
      <c r="A67" s="12" t="s">
        <v>58</v>
      </c>
      <c r="B67" s="36" t="s">
        <v>175</v>
      </c>
      <c r="C67" s="11" t="s">
        <v>176</v>
      </c>
      <c r="D67" s="15" t="s">
        <v>126</v>
      </c>
      <c r="E67" s="13">
        <v>1</v>
      </c>
      <c r="F67" s="21"/>
      <c r="G67" s="16">
        <f t="shared" si="1"/>
        <v>0</v>
      </c>
    </row>
    <row r="68" spans="1:7" ht="87.95" customHeight="1" x14ac:dyDescent="0.15">
      <c r="A68" s="12" t="s">
        <v>177</v>
      </c>
      <c r="B68" s="36" t="s">
        <v>178</v>
      </c>
      <c r="C68" s="11" t="s">
        <v>179</v>
      </c>
      <c r="D68" s="15" t="s">
        <v>126</v>
      </c>
      <c r="E68" s="13">
        <v>1</v>
      </c>
      <c r="F68" s="21"/>
      <c r="G68" s="16">
        <f t="shared" si="1"/>
        <v>0</v>
      </c>
    </row>
    <row r="69" spans="1:7" ht="45" customHeight="1" x14ac:dyDescent="0.15">
      <c r="A69" s="75" t="s">
        <v>180</v>
      </c>
      <c r="B69" s="36" t="s">
        <v>181</v>
      </c>
      <c r="C69" s="11" t="s">
        <v>182</v>
      </c>
      <c r="D69" s="15" t="s">
        <v>126</v>
      </c>
      <c r="E69" s="13">
        <v>1</v>
      </c>
      <c r="F69" s="21"/>
      <c r="G69" s="16">
        <f t="shared" si="1"/>
        <v>0</v>
      </c>
    </row>
    <row r="70" spans="1:7" ht="45" customHeight="1" x14ac:dyDescent="0.15">
      <c r="A70" s="76" t="s">
        <v>183</v>
      </c>
      <c r="B70" s="38" t="s">
        <v>184</v>
      </c>
      <c r="C70" s="40" t="s">
        <v>185</v>
      </c>
      <c r="D70" s="15" t="s">
        <v>126</v>
      </c>
      <c r="E70" s="13">
        <v>1</v>
      </c>
      <c r="F70" s="21"/>
      <c r="G70" s="16">
        <f t="shared" si="1"/>
        <v>0</v>
      </c>
    </row>
    <row r="71" spans="1:7" ht="45" customHeight="1" x14ac:dyDescent="0.15">
      <c r="A71" s="76" t="s">
        <v>186</v>
      </c>
      <c r="B71" s="38" t="s">
        <v>187</v>
      </c>
      <c r="C71" s="40" t="s">
        <v>188</v>
      </c>
      <c r="D71" s="15" t="s">
        <v>126</v>
      </c>
      <c r="E71" s="13">
        <v>1</v>
      </c>
      <c r="F71" s="21"/>
      <c r="G71" s="16">
        <f t="shared" si="1"/>
        <v>0</v>
      </c>
    </row>
    <row r="72" spans="1:7" ht="59.1" customHeight="1" x14ac:dyDescent="0.15">
      <c r="A72" s="76" t="s">
        <v>189</v>
      </c>
      <c r="B72" s="38" t="s">
        <v>190</v>
      </c>
      <c r="C72" s="40" t="s">
        <v>191</v>
      </c>
      <c r="D72" s="44" t="s">
        <v>126</v>
      </c>
      <c r="E72" s="37">
        <v>1</v>
      </c>
      <c r="F72" s="21"/>
      <c r="G72" s="16">
        <f t="shared" si="1"/>
        <v>0</v>
      </c>
    </row>
    <row r="73" spans="1:7" ht="38.1" customHeight="1" x14ac:dyDescent="0.15">
      <c r="A73" s="12" t="s">
        <v>192</v>
      </c>
      <c r="B73" s="43" t="s">
        <v>193</v>
      </c>
      <c r="C73" s="41"/>
      <c r="D73" s="41"/>
      <c r="E73" s="37"/>
      <c r="F73" s="42"/>
      <c r="G73" s="16" t="str">
        <f t="shared" si="1"/>
        <v/>
      </c>
    </row>
    <row r="74" spans="1:7" ht="59.1" customHeight="1" x14ac:dyDescent="0.15">
      <c r="A74" s="12" t="s">
        <v>48</v>
      </c>
      <c r="B74" s="36" t="s">
        <v>194</v>
      </c>
      <c r="C74" s="11" t="s">
        <v>195</v>
      </c>
      <c r="D74" s="12" t="s">
        <v>72</v>
      </c>
      <c r="E74" s="13">
        <v>1724</v>
      </c>
      <c r="F74" s="21"/>
      <c r="G74" s="16">
        <f t="shared" si="1"/>
        <v>0</v>
      </c>
    </row>
    <row r="75" spans="1:7" ht="75.95" customHeight="1" x14ac:dyDescent="0.15">
      <c r="A75" s="12" t="s">
        <v>52</v>
      </c>
      <c r="B75" s="36" t="s">
        <v>196</v>
      </c>
      <c r="C75" s="11" t="s">
        <v>197</v>
      </c>
      <c r="D75" s="15" t="s">
        <v>126</v>
      </c>
      <c r="E75" s="13">
        <v>1</v>
      </c>
      <c r="F75" s="21"/>
      <c r="G75" s="16">
        <f t="shared" si="1"/>
        <v>0</v>
      </c>
    </row>
    <row r="76" spans="1:7" ht="30" customHeight="1" x14ac:dyDescent="0.15">
      <c r="A76" s="12" t="s">
        <v>55</v>
      </c>
      <c r="B76" s="36" t="s">
        <v>198</v>
      </c>
      <c r="C76" s="11"/>
      <c r="D76" s="12"/>
      <c r="E76" s="13"/>
      <c r="F76" s="21"/>
      <c r="G76" s="16"/>
    </row>
    <row r="77" spans="1:7" ht="75" customHeight="1" x14ac:dyDescent="0.15">
      <c r="A77" s="39">
        <v>-1</v>
      </c>
      <c r="B77" s="36" t="s">
        <v>199</v>
      </c>
      <c r="C77" s="11" t="s">
        <v>200</v>
      </c>
      <c r="D77" s="15" t="s">
        <v>201</v>
      </c>
      <c r="E77" s="13">
        <v>12</v>
      </c>
      <c r="F77" s="21"/>
      <c r="G77" s="16">
        <f>IF(E77="","",ROUND(E77*F77,2))</f>
        <v>0</v>
      </c>
    </row>
    <row r="78" spans="1:7" ht="33" customHeight="1" x14ac:dyDescent="0.15">
      <c r="A78" s="75" t="s">
        <v>58</v>
      </c>
      <c r="B78" s="36" t="s">
        <v>202</v>
      </c>
      <c r="C78" s="11"/>
      <c r="D78" s="12"/>
      <c r="E78" s="13"/>
      <c r="F78" s="21"/>
      <c r="G78" s="16"/>
    </row>
    <row r="79" spans="1:7" ht="74.099999999999994" customHeight="1" x14ac:dyDescent="0.15">
      <c r="A79" s="45">
        <v>-1</v>
      </c>
      <c r="B79" s="36" t="s">
        <v>203</v>
      </c>
      <c r="C79" s="11" t="s">
        <v>204</v>
      </c>
      <c r="D79" s="15" t="s">
        <v>205</v>
      </c>
      <c r="E79" s="13">
        <v>934</v>
      </c>
      <c r="F79" s="21"/>
      <c r="G79" s="16">
        <f>IF(E79="","",ROUND(E79*F79,2))</f>
        <v>0</v>
      </c>
    </row>
    <row r="80" spans="1:7" ht="72" customHeight="1" x14ac:dyDescent="0.15">
      <c r="A80" s="76" t="s">
        <v>177</v>
      </c>
      <c r="B80" s="36" t="s">
        <v>206</v>
      </c>
      <c r="C80" s="11" t="s">
        <v>207</v>
      </c>
      <c r="D80" s="15" t="s">
        <v>126</v>
      </c>
      <c r="E80" s="13">
        <v>1</v>
      </c>
      <c r="F80" s="21"/>
      <c r="G80" s="16">
        <f>IF(E80="","",ROUND(E80*F80,2))</f>
        <v>0</v>
      </c>
    </row>
    <row r="81" spans="1:7" ht="30" customHeight="1" x14ac:dyDescent="0.15">
      <c r="A81" s="75" t="s">
        <v>180</v>
      </c>
      <c r="B81" s="36" t="s">
        <v>208</v>
      </c>
      <c r="C81" s="11"/>
      <c r="D81" s="12"/>
      <c r="E81" s="13"/>
      <c r="F81" s="21"/>
      <c r="G81" s="16"/>
    </row>
    <row r="82" spans="1:7" ht="74.099999999999994" customHeight="1" x14ac:dyDescent="0.15">
      <c r="A82" s="39">
        <v>-1</v>
      </c>
      <c r="B82" s="36" t="s">
        <v>209</v>
      </c>
      <c r="C82" s="11" t="s">
        <v>210</v>
      </c>
      <c r="D82" s="15" t="s">
        <v>201</v>
      </c>
      <c r="E82" s="13">
        <v>2</v>
      </c>
      <c r="F82" s="21"/>
      <c r="G82" s="16">
        <f t="shared" ref="G82:G110" si="2">IF(E82="","",ROUND(E82*F82,2))</f>
        <v>0</v>
      </c>
    </row>
    <row r="83" spans="1:7" ht="74.099999999999994" customHeight="1" x14ac:dyDescent="0.15">
      <c r="A83" s="39">
        <v>-2</v>
      </c>
      <c r="B83" s="36" t="s">
        <v>211</v>
      </c>
      <c r="C83" s="11" t="s">
        <v>212</v>
      </c>
      <c r="D83" s="15" t="s">
        <v>201</v>
      </c>
      <c r="E83" s="13">
        <v>6</v>
      </c>
      <c r="F83" s="21"/>
      <c r="G83" s="16">
        <f t="shared" si="2"/>
        <v>0</v>
      </c>
    </row>
    <row r="84" spans="1:7" ht="30" customHeight="1" x14ac:dyDescent="0.15">
      <c r="A84" s="76" t="s">
        <v>183</v>
      </c>
      <c r="B84" s="36" t="s">
        <v>213</v>
      </c>
      <c r="C84" s="11"/>
      <c r="D84" s="12"/>
      <c r="E84" s="13"/>
      <c r="F84" s="21"/>
      <c r="G84" s="16"/>
    </row>
    <row r="85" spans="1:7" ht="80.25" customHeight="1" x14ac:dyDescent="0.15">
      <c r="A85" s="45">
        <v>-1</v>
      </c>
      <c r="B85" s="36" t="s">
        <v>214</v>
      </c>
      <c r="C85" s="11" t="s">
        <v>215</v>
      </c>
      <c r="D85" s="15" t="s">
        <v>201</v>
      </c>
      <c r="E85" s="13">
        <v>22</v>
      </c>
      <c r="F85" s="21"/>
      <c r="G85" s="16">
        <f t="shared" si="2"/>
        <v>0</v>
      </c>
    </row>
    <row r="86" spans="1:7" ht="30" customHeight="1" x14ac:dyDescent="0.15">
      <c r="A86" s="76" t="s">
        <v>186</v>
      </c>
      <c r="B86" s="36" t="s">
        <v>216</v>
      </c>
      <c r="C86" s="11"/>
      <c r="D86" s="12"/>
      <c r="E86" s="13"/>
      <c r="F86" s="21"/>
      <c r="G86" s="16"/>
    </row>
    <row r="87" spans="1:7" ht="75" customHeight="1" x14ac:dyDescent="0.15">
      <c r="A87" s="45">
        <v>-1</v>
      </c>
      <c r="B87" s="36" t="s">
        <v>217</v>
      </c>
      <c r="C87" s="11" t="s">
        <v>218</v>
      </c>
      <c r="D87" s="15" t="s">
        <v>201</v>
      </c>
      <c r="E87" s="13">
        <v>1</v>
      </c>
      <c r="F87" s="21"/>
      <c r="G87" s="16">
        <f t="shared" si="2"/>
        <v>0</v>
      </c>
    </row>
    <row r="88" spans="1:7" ht="72.95" customHeight="1" x14ac:dyDescent="0.15">
      <c r="A88" s="45">
        <v>-2</v>
      </c>
      <c r="B88" s="36" t="s">
        <v>219</v>
      </c>
      <c r="C88" s="11" t="s">
        <v>220</v>
      </c>
      <c r="D88" s="15" t="s">
        <v>205</v>
      </c>
      <c r="E88" s="13">
        <v>22</v>
      </c>
      <c r="F88" s="21"/>
      <c r="G88" s="16">
        <f t="shared" si="2"/>
        <v>0</v>
      </c>
    </row>
    <row r="89" spans="1:7" ht="75.95" customHeight="1" x14ac:dyDescent="0.15">
      <c r="A89" s="75" t="s">
        <v>189</v>
      </c>
      <c r="B89" s="36" t="s">
        <v>221</v>
      </c>
      <c r="C89" s="11" t="s">
        <v>222</v>
      </c>
      <c r="D89" s="15" t="s">
        <v>126</v>
      </c>
      <c r="E89" s="13">
        <v>1</v>
      </c>
      <c r="F89" s="21"/>
      <c r="G89" s="16">
        <f t="shared" si="2"/>
        <v>0</v>
      </c>
    </row>
    <row r="90" spans="1:7" ht="30" customHeight="1" x14ac:dyDescent="0.15">
      <c r="A90" s="75" t="s">
        <v>223</v>
      </c>
      <c r="B90" s="36" t="s">
        <v>224</v>
      </c>
      <c r="C90" s="11"/>
      <c r="D90" s="12"/>
      <c r="E90" s="13"/>
      <c r="F90" s="21"/>
      <c r="G90" s="16"/>
    </row>
    <row r="91" spans="1:7" ht="84" customHeight="1" x14ac:dyDescent="0.15">
      <c r="A91" s="39">
        <v>-1</v>
      </c>
      <c r="B91" s="36" t="s">
        <v>224</v>
      </c>
      <c r="C91" s="11" t="s">
        <v>225</v>
      </c>
      <c r="D91" s="15" t="s">
        <v>201</v>
      </c>
      <c r="E91" s="13">
        <v>1</v>
      </c>
      <c r="F91" s="42"/>
      <c r="G91" s="16">
        <f t="shared" si="2"/>
        <v>0</v>
      </c>
    </row>
    <row r="92" spans="1:7" ht="33" customHeight="1" x14ac:dyDescent="0.15">
      <c r="A92" s="39">
        <v>-2</v>
      </c>
      <c r="B92" s="36" t="s">
        <v>226</v>
      </c>
      <c r="C92" s="11" t="s">
        <v>227</v>
      </c>
      <c r="D92" s="15" t="s">
        <v>201</v>
      </c>
      <c r="E92" s="13">
        <v>13</v>
      </c>
      <c r="F92" s="42"/>
      <c r="G92" s="16">
        <f t="shared" si="2"/>
        <v>0</v>
      </c>
    </row>
    <row r="93" spans="1:7" ht="30" customHeight="1" x14ac:dyDescent="0.15">
      <c r="A93" s="12" t="s">
        <v>228</v>
      </c>
      <c r="B93" s="36" t="s">
        <v>229</v>
      </c>
      <c r="C93" s="11"/>
      <c r="D93" s="12"/>
      <c r="E93" s="13"/>
      <c r="F93" s="21"/>
      <c r="G93" s="16" t="str">
        <f t="shared" si="2"/>
        <v/>
      </c>
    </row>
    <row r="94" spans="1:7" ht="45" customHeight="1" x14ac:dyDescent="0.15">
      <c r="A94" s="12" t="s">
        <v>48</v>
      </c>
      <c r="B94" s="36" t="s">
        <v>230</v>
      </c>
      <c r="C94" s="11" t="s">
        <v>231</v>
      </c>
      <c r="D94" s="15" t="s">
        <v>232</v>
      </c>
      <c r="E94" s="13">
        <v>1</v>
      </c>
      <c r="F94" s="21"/>
      <c r="G94" s="16">
        <f t="shared" si="2"/>
        <v>0</v>
      </c>
    </row>
    <row r="95" spans="1:7" ht="45" customHeight="1" x14ac:dyDescent="0.15">
      <c r="A95" s="12" t="s">
        <v>52</v>
      </c>
      <c r="B95" s="36" t="s">
        <v>49</v>
      </c>
      <c r="C95" s="11" t="s">
        <v>233</v>
      </c>
      <c r="D95" s="12" t="s">
        <v>145</v>
      </c>
      <c r="E95" s="13">
        <f>162.02*4</f>
        <v>648.08000000000004</v>
      </c>
      <c r="F95" s="21"/>
      <c r="G95" s="16">
        <f t="shared" si="2"/>
        <v>0</v>
      </c>
    </row>
    <row r="96" spans="1:7" ht="30" customHeight="1" x14ac:dyDescent="0.15">
      <c r="A96" s="12" t="s">
        <v>234</v>
      </c>
      <c r="B96" s="36" t="s">
        <v>235</v>
      </c>
      <c r="C96" s="11"/>
      <c r="D96" s="12"/>
      <c r="E96" s="13"/>
      <c r="F96" s="21"/>
      <c r="G96" s="16" t="str">
        <f t="shared" si="2"/>
        <v/>
      </c>
    </row>
    <row r="97" spans="1:7" ht="30" customHeight="1" x14ac:dyDescent="0.15">
      <c r="A97" s="76" t="s">
        <v>48</v>
      </c>
      <c r="B97" s="36" t="s">
        <v>236</v>
      </c>
      <c r="C97" s="40"/>
      <c r="D97" s="41"/>
      <c r="E97" s="13"/>
      <c r="F97" s="21"/>
      <c r="G97" s="16" t="str">
        <f t="shared" si="2"/>
        <v/>
      </c>
    </row>
    <row r="98" spans="1:7" ht="69" customHeight="1" x14ac:dyDescent="0.15">
      <c r="A98" s="39" t="s">
        <v>132</v>
      </c>
      <c r="B98" s="36" t="s">
        <v>237</v>
      </c>
      <c r="C98" s="40" t="s">
        <v>238</v>
      </c>
      <c r="D98" s="41" t="s">
        <v>145</v>
      </c>
      <c r="E98" s="13">
        <v>234099.5</v>
      </c>
      <c r="F98" s="21"/>
      <c r="G98" s="16">
        <f t="shared" si="2"/>
        <v>0</v>
      </c>
    </row>
    <row r="99" spans="1:7" ht="63" customHeight="1" x14ac:dyDescent="0.15">
      <c r="A99" s="39">
        <v>-2</v>
      </c>
      <c r="B99" s="38" t="s">
        <v>239</v>
      </c>
      <c r="C99" s="40" t="s">
        <v>240</v>
      </c>
      <c r="D99" s="41" t="s">
        <v>72</v>
      </c>
      <c r="E99" s="37">
        <v>1603</v>
      </c>
      <c r="F99" s="42"/>
      <c r="G99" s="16">
        <f t="shared" si="2"/>
        <v>0</v>
      </c>
    </row>
    <row r="100" spans="1:7" ht="63" customHeight="1" x14ac:dyDescent="0.15">
      <c r="A100" s="45">
        <v>-3</v>
      </c>
      <c r="B100" s="38" t="s">
        <v>241</v>
      </c>
      <c r="C100" s="40" t="s">
        <v>242</v>
      </c>
      <c r="D100" s="41" t="s">
        <v>72</v>
      </c>
      <c r="E100" s="37">
        <v>3209</v>
      </c>
      <c r="F100" s="42"/>
      <c r="G100" s="16">
        <f t="shared" si="2"/>
        <v>0</v>
      </c>
    </row>
    <row r="101" spans="1:7" ht="30" customHeight="1" x14ac:dyDescent="0.15">
      <c r="A101" s="12" t="s">
        <v>52</v>
      </c>
      <c r="B101" s="36" t="s">
        <v>243</v>
      </c>
      <c r="C101" s="11"/>
      <c r="D101" s="41"/>
      <c r="E101" s="13"/>
      <c r="F101" s="21"/>
      <c r="G101" s="16" t="str">
        <f t="shared" si="2"/>
        <v/>
      </c>
    </row>
    <row r="102" spans="1:7" ht="33" customHeight="1" x14ac:dyDescent="0.15">
      <c r="A102" s="39" t="s">
        <v>132</v>
      </c>
      <c r="B102" s="36" t="s">
        <v>244</v>
      </c>
      <c r="C102" s="11" t="s">
        <v>245</v>
      </c>
      <c r="D102" s="41" t="s">
        <v>145</v>
      </c>
      <c r="E102" s="13">
        <v>210821.2</v>
      </c>
      <c r="F102" s="21"/>
      <c r="G102" s="16">
        <f t="shared" si="2"/>
        <v>0</v>
      </c>
    </row>
    <row r="103" spans="1:7" ht="33" customHeight="1" x14ac:dyDescent="0.15">
      <c r="A103" s="39">
        <v>-2</v>
      </c>
      <c r="B103" s="36" t="s">
        <v>246</v>
      </c>
      <c r="C103" s="11" t="s">
        <v>245</v>
      </c>
      <c r="D103" s="41" t="s">
        <v>145</v>
      </c>
      <c r="E103" s="13">
        <v>23278.3</v>
      </c>
      <c r="F103" s="21"/>
      <c r="G103" s="16">
        <f t="shared" si="2"/>
        <v>0</v>
      </c>
    </row>
    <row r="104" spans="1:7" ht="59.1" customHeight="1" x14ac:dyDescent="0.15">
      <c r="A104" s="12" t="s">
        <v>55</v>
      </c>
      <c r="B104" s="36" t="s">
        <v>247</v>
      </c>
      <c r="C104" s="40" t="s">
        <v>248</v>
      </c>
      <c r="D104" s="44" t="s">
        <v>126</v>
      </c>
      <c r="E104" s="37">
        <v>1</v>
      </c>
      <c r="F104" s="42"/>
      <c r="G104" s="16">
        <f t="shared" si="2"/>
        <v>0</v>
      </c>
    </row>
    <row r="105" spans="1:7" ht="53.1" customHeight="1" x14ac:dyDescent="0.15">
      <c r="A105" s="12" t="s">
        <v>58</v>
      </c>
      <c r="B105" s="38" t="s">
        <v>249</v>
      </c>
      <c r="C105" s="40" t="s">
        <v>250</v>
      </c>
      <c r="D105" s="44" t="s">
        <v>126</v>
      </c>
      <c r="E105" s="37">
        <v>1</v>
      </c>
      <c r="F105" s="21"/>
      <c r="G105" s="16">
        <f t="shared" si="2"/>
        <v>0</v>
      </c>
    </row>
    <row r="106" spans="1:7" ht="30" customHeight="1" x14ac:dyDescent="0.15">
      <c r="A106" s="12" t="s">
        <v>251</v>
      </c>
      <c r="B106" s="36" t="s">
        <v>252</v>
      </c>
      <c r="C106" s="46"/>
      <c r="D106" s="41"/>
      <c r="E106" s="37"/>
      <c r="F106" s="47"/>
      <c r="G106" s="16" t="str">
        <f t="shared" si="2"/>
        <v/>
      </c>
    </row>
    <row r="107" spans="1:7" ht="66.95" customHeight="1" x14ac:dyDescent="0.15">
      <c r="A107" s="75" t="s">
        <v>48</v>
      </c>
      <c r="B107" s="36" t="s">
        <v>230</v>
      </c>
      <c r="C107" s="11" t="s">
        <v>253</v>
      </c>
      <c r="D107" s="41" t="s">
        <v>145</v>
      </c>
      <c r="E107" s="37">
        <v>13104</v>
      </c>
      <c r="F107" s="42"/>
      <c r="G107" s="16">
        <f t="shared" si="2"/>
        <v>0</v>
      </c>
    </row>
    <row r="108" spans="1:7" ht="73.5" customHeight="1" x14ac:dyDescent="0.15">
      <c r="A108" s="12" t="s">
        <v>52</v>
      </c>
      <c r="B108" s="36" t="s">
        <v>49</v>
      </c>
      <c r="C108" s="11" t="s">
        <v>254</v>
      </c>
      <c r="D108" s="41" t="s">
        <v>145</v>
      </c>
      <c r="E108" s="37">
        <v>13104</v>
      </c>
      <c r="F108" s="42"/>
      <c r="G108" s="16">
        <f t="shared" si="2"/>
        <v>0</v>
      </c>
    </row>
    <row r="109" spans="1:7" ht="57" customHeight="1" x14ac:dyDescent="0.15">
      <c r="A109" s="12" t="s">
        <v>255</v>
      </c>
      <c r="B109" s="36" t="s">
        <v>256</v>
      </c>
      <c r="C109" s="11" t="s">
        <v>257</v>
      </c>
      <c r="D109" s="44" t="s">
        <v>126</v>
      </c>
      <c r="E109" s="37">
        <v>1</v>
      </c>
      <c r="F109" s="42"/>
      <c r="G109" s="16">
        <f t="shared" si="2"/>
        <v>0</v>
      </c>
    </row>
    <row r="110" spans="1:7" ht="54" customHeight="1" x14ac:dyDescent="0.15">
      <c r="A110" s="12" t="s">
        <v>258</v>
      </c>
      <c r="B110" s="36" t="s">
        <v>259</v>
      </c>
      <c r="C110" s="11" t="s">
        <v>257</v>
      </c>
      <c r="D110" s="44" t="s">
        <v>126</v>
      </c>
      <c r="E110" s="37">
        <v>1</v>
      </c>
      <c r="F110" s="42"/>
      <c r="G110" s="16">
        <f t="shared" si="2"/>
        <v>0</v>
      </c>
    </row>
    <row r="111" spans="1:7" ht="30" customHeight="1" x14ac:dyDescent="0.15">
      <c r="A111" s="98" t="s">
        <v>260</v>
      </c>
      <c r="B111" s="99"/>
      <c r="C111" s="100"/>
      <c r="D111" s="100"/>
      <c r="E111" s="101">
        <f>SUM(G5:G110)</f>
        <v>0</v>
      </c>
      <c r="F111" s="101"/>
      <c r="G111" s="18" t="s">
        <v>261</v>
      </c>
    </row>
  </sheetData>
  <sheetProtection algorithmName="SHA-512" hashValue="SlWAFRhS/HsNUZxByhc61B01H7Hy2ZAkhF7EOOnAgVFHpAfuFRyYq3r4C/ti2AEmV2xoAvdRC0Kh4htTRF5ZDw==" saltValue="lxu4f4GYzXOdhUwSTzcSlQ==" spinCount="100000" sheet="1" objects="1" formatColumns="0"/>
  <mergeCells count="5">
    <mergeCell ref="A1:G1"/>
    <mergeCell ref="A2:G2"/>
    <mergeCell ref="F3:G3"/>
    <mergeCell ref="A111:D111"/>
    <mergeCell ref="E111:F111"/>
  </mergeCells>
  <phoneticPr fontId="27" type="noConversion"/>
  <pageMargins left="0.47222222222222199" right="0.43263888888888902" top="0.47222222222222199" bottom="0.47222222222222199" header="0.47222222222222199" footer="0.47222222222222199"/>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
  <sheetViews>
    <sheetView view="pageBreakPreview" zoomScaleNormal="100" workbookViewId="0">
      <selection activeCell="F10" sqref="F10"/>
    </sheetView>
  </sheetViews>
  <sheetFormatPr defaultColWidth="8.875" defaultRowHeight="12.75" x14ac:dyDescent="0.2"/>
  <cols>
    <col min="1" max="1" width="7.5" style="2" customWidth="1"/>
    <col min="2" max="2" width="16" style="3" customWidth="1"/>
    <col min="3" max="3" width="28.625" style="3" customWidth="1"/>
    <col min="4" max="4" width="6.375" style="2" customWidth="1"/>
    <col min="5" max="5" width="8.375" style="2" customWidth="1"/>
    <col min="6" max="7" width="14" style="4" customWidth="1"/>
    <col min="8" max="8" width="28.375" style="5" customWidth="1"/>
    <col min="9" max="32" width="8.875" style="5" customWidth="1"/>
    <col min="33" max="224" width="8.625" style="5" customWidth="1"/>
    <col min="225" max="232" width="8.875" style="5" customWidth="1"/>
    <col min="233" max="233" width="6.875" style="5" customWidth="1"/>
    <col min="234" max="234" width="24.375" style="5" customWidth="1"/>
    <col min="235" max="235" width="7.375" style="5" customWidth="1"/>
    <col min="236" max="236" width="9.875" style="5" customWidth="1"/>
    <col min="237" max="237" width="14.625" style="5" customWidth="1"/>
    <col min="238" max="238" width="14.75" style="5" customWidth="1"/>
    <col min="239" max="239" width="8.875" style="5" customWidth="1"/>
    <col min="240" max="249" width="9.75" style="5" customWidth="1"/>
    <col min="250" max="16384" width="8.875" style="5"/>
  </cols>
  <sheetData>
    <row r="1" spans="1:9" ht="42" customHeight="1" x14ac:dyDescent="0.2">
      <c r="A1" s="106" t="s">
        <v>304</v>
      </c>
      <c r="B1" s="91"/>
      <c r="C1" s="91"/>
      <c r="D1" s="91"/>
      <c r="E1" s="91"/>
      <c r="F1" s="91"/>
      <c r="G1" s="91"/>
    </row>
    <row r="2" spans="1:9" s="1" customFormat="1" ht="24" customHeight="1" x14ac:dyDescent="0.25">
      <c r="A2" s="93" t="str">
        <f>汇总表!A2</f>
        <v>项目名称：南京新生圩长江大桥日常运营养护服务</v>
      </c>
      <c r="B2" s="94"/>
      <c r="C2" s="94"/>
      <c r="D2" s="94"/>
      <c r="E2" s="94"/>
      <c r="F2" s="94"/>
      <c r="G2" s="94"/>
    </row>
    <row r="3" spans="1:9" s="1" customFormat="1" ht="24" customHeight="1" x14ac:dyDescent="0.25">
      <c r="A3" s="6"/>
      <c r="B3" s="6"/>
      <c r="C3" s="6"/>
      <c r="D3" s="6"/>
      <c r="E3" s="6"/>
      <c r="F3" s="102" t="str">
        <f>汇总表!D3</f>
        <v>货币单位：人民币元</v>
      </c>
      <c r="G3" s="103"/>
    </row>
    <row r="4" spans="1:9" s="1" customFormat="1" ht="30" customHeight="1" x14ac:dyDescent="0.25">
      <c r="A4" s="7" t="s">
        <v>39</v>
      </c>
      <c r="B4" s="7" t="s">
        <v>40</v>
      </c>
      <c r="C4" s="7" t="s">
        <v>41</v>
      </c>
      <c r="D4" s="7" t="s">
        <v>42</v>
      </c>
      <c r="E4" s="7" t="s">
        <v>43</v>
      </c>
      <c r="F4" s="8" t="s">
        <v>44</v>
      </c>
      <c r="G4" s="8" t="s">
        <v>45</v>
      </c>
    </row>
    <row r="5" spans="1:9" s="1" customFormat="1" ht="51.95" customHeight="1" x14ac:dyDescent="0.25">
      <c r="A5" s="77" t="s">
        <v>262</v>
      </c>
      <c r="B5" s="22" t="s">
        <v>263</v>
      </c>
      <c r="C5" s="23" t="s">
        <v>264</v>
      </c>
      <c r="D5" s="9"/>
      <c r="E5" s="9"/>
      <c r="F5" s="24"/>
      <c r="G5" s="13"/>
    </row>
    <row r="6" spans="1:9" s="1" customFormat="1" ht="30.95" customHeight="1" x14ac:dyDescent="0.25">
      <c r="A6" s="75" t="s">
        <v>265</v>
      </c>
      <c r="B6" s="25" t="s">
        <v>266</v>
      </c>
      <c r="C6" s="26" t="s">
        <v>267</v>
      </c>
      <c r="D6" s="15" t="s">
        <v>126</v>
      </c>
      <c r="E6" s="12">
        <v>1</v>
      </c>
      <c r="F6" s="13">
        <v>600000</v>
      </c>
      <c r="G6" s="16">
        <f t="shared" ref="G6:G11" si="0">IF(E6="","",ROUND(E6*F6,2))</f>
        <v>600000</v>
      </c>
    </row>
    <row r="7" spans="1:9" s="1" customFormat="1" ht="30.95" customHeight="1" x14ac:dyDescent="0.25">
      <c r="A7" s="75" t="s">
        <v>268</v>
      </c>
      <c r="B7" s="25" t="s">
        <v>269</v>
      </c>
      <c r="C7" s="27" t="s">
        <v>270</v>
      </c>
      <c r="D7" s="15" t="s">
        <v>126</v>
      </c>
      <c r="E7" s="12">
        <v>1</v>
      </c>
      <c r="F7" s="13">
        <v>70000</v>
      </c>
      <c r="G7" s="16">
        <f t="shared" si="0"/>
        <v>70000</v>
      </c>
    </row>
    <row r="8" spans="1:9" s="1" customFormat="1" ht="30.95" customHeight="1" x14ac:dyDescent="0.25">
      <c r="A8" s="75" t="s">
        <v>271</v>
      </c>
      <c r="B8" s="25" t="s">
        <v>272</v>
      </c>
      <c r="C8" s="27" t="s">
        <v>273</v>
      </c>
      <c r="D8" s="15" t="s">
        <v>126</v>
      </c>
      <c r="E8" s="12">
        <v>1</v>
      </c>
      <c r="F8" s="13">
        <v>300000</v>
      </c>
      <c r="G8" s="16">
        <f t="shared" si="0"/>
        <v>300000</v>
      </c>
    </row>
    <row r="9" spans="1:9" s="1" customFormat="1" ht="30.95" customHeight="1" x14ac:dyDescent="0.25">
      <c r="A9" s="75" t="s">
        <v>274</v>
      </c>
      <c r="B9" s="25" t="s">
        <v>275</v>
      </c>
      <c r="C9" s="27" t="s">
        <v>267</v>
      </c>
      <c r="D9" s="15" t="s">
        <v>126</v>
      </c>
      <c r="E9" s="12">
        <v>1</v>
      </c>
      <c r="F9" s="13">
        <v>70000</v>
      </c>
      <c r="G9" s="16">
        <f t="shared" si="0"/>
        <v>70000</v>
      </c>
    </row>
    <row r="10" spans="1:9" s="1" customFormat="1" ht="30.95" customHeight="1" x14ac:dyDescent="0.25">
      <c r="A10" s="75" t="s">
        <v>276</v>
      </c>
      <c r="B10" s="25" t="s">
        <v>277</v>
      </c>
      <c r="C10" s="27" t="s">
        <v>267</v>
      </c>
      <c r="D10" s="15" t="s">
        <v>126</v>
      </c>
      <c r="E10" s="12">
        <v>1</v>
      </c>
      <c r="F10" s="13">
        <v>160000</v>
      </c>
      <c r="G10" s="16">
        <f t="shared" si="0"/>
        <v>160000</v>
      </c>
    </row>
    <row r="11" spans="1:9" s="1" customFormat="1" ht="30.95" customHeight="1" x14ac:dyDescent="0.25">
      <c r="A11" s="75" t="s">
        <v>276</v>
      </c>
      <c r="B11" s="28" t="s">
        <v>278</v>
      </c>
      <c r="C11" s="27" t="s">
        <v>279</v>
      </c>
      <c r="D11" s="15" t="s">
        <v>126</v>
      </c>
      <c r="E11" s="12">
        <v>1</v>
      </c>
      <c r="F11" s="13">
        <v>900000</v>
      </c>
      <c r="G11" s="16">
        <f t="shared" si="0"/>
        <v>900000</v>
      </c>
    </row>
    <row r="12" spans="1:9" s="1" customFormat="1" ht="30.95" customHeight="1" x14ac:dyDescent="0.25">
      <c r="A12" s="98" t="s">
        <v>280</v>
      </c>
      <c r="B12" s="100"/>
      <c r="C12" s="100"/>
      <c r="D12" s="100"/>
      <c r="E12" s="101">
        <f>SUM(G5:G11)</f>
        <v>2100000</v>
      </c>
      <c r="F12" s="101"/>
      <c r="G12" s="18" t="s">
        <v>261</v>
      </c>
      <c r="I12" s="29"/>
    </row>
    <row r="13" spans="1:9" x14ac:dyDescent="0.2">
      <c r="G13" s="19"/>
    </row>
  </sheetData>
  <sheetProtection algorithmName="SHA-512" hashValue="4ZzZqTDzcGCIgOjtNc2F/R0a8/Zb1ppFpPS0V1/g4V6P9MA+A8SOcefAJKCLU5HrQvRH8xR3SU/TIBG8UxHilw==" saltValue="x8vNpCdlfw0ggvxMzSo4HQ==" spinCount="100000" sheet="1" objects="1" formatColumns="0"/>
  <mergeCells count="5">
    <mergeCell ref="A1:G1"/>
    <mergeCell ref="A2:G2"/>
    <mergeCell ref="F3:G3"/>
    <mergeCell ref="A12:D12"/>
    <mergeCell ref="E12:F12"/>
  </mergeCells>
  <phoneticPr fontId="27" type="noConversion"/>
  <pageMargins left="0.47222222222222199" right="0.47222222222222199" top="0.47222222222222199" bottom="0.47222222222222199" header="0.47222222222222199" footer="0.47222222222222199"/>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
  <sheetViews>
    <sheetView view="pageBreakPreview" zoomScaleNormal="100" workbookViewId="0">
      <selection activeCell="K6" sqref="K6"/>
    </sheetView>
  </sheetViews>
  <sheetFormatPr defaultColWidth="8.875" defaultRowHeight="12.75" x14ac:dyDescent="0.2"/>
  <cols>
    <col min="1" max="1" width="7.5" style="2" customWidth="1"/>
    <col min="2" max="2" width="16" style="3" customWidth="1"/>
    <col min="3" max="3" width="28.625" style="3" customWidth="1"/>
    <col min="4" max="4" width="6.375" style="2" customWidth="1"/>
    <col min="5" max="5" width="8.375" style="2" customWidth="1"/>
    <col min="6" max="7" width="14" style="4" customWidth="1"/>
    <col min="8" max="32" width="8.875" style="5" customWidth="1"/>
    <col min="33" max="224" width="8.625" style="5" customWidth="1"/>
    <col min="225" max="232" width="8.875" style="5" customWidth="1"/>
    <col min="233" max="233" width="6.875" style="5" customWidth="1"/>
    <col min="234" max="234" width="24.375" style="5" customWidth="1"/>
    <col min="235" max="235" width="7.375" style="5" customWidth="1"/>
    <col min="236" max="236" width="9.875" style="5" customWidth="1"/>
    <col min="237" max="237" width="14.625" style="5" customWidth="1"/>
    <col min="238" max="238" width="14.75" style="5" customWidth="1"/>
    <col min="239" max="239" width="8.875" style="5" customWidth="1"/>
    <col min="240" max="249" width="9.75" style="5" customWidth="1"/>
    <col min="250" max="16384" width="8.875" style="5"/>
  </cols>
  <sheetData>
    <row r="1" spans="1:11" ht="42" customHeight="1" x14ac:dyDescent="0.2">
      <c r="A1" s="106" t="s">
        <v>305</v>
      </c>
      <c r="B1" s="91"/>
      <c r="C1" s="91"/>
      <c r="D1" s="91"/>
      <c r="E1" s="91"/>
      <c r="F1" s="91"/>
      <c r="G1" s="91"/>
    </row>
    <row r="2" spans="1:11" s="1" customFormat="1" ht="24" customHeight="1" x14ac:dyDescent="0.25">
      <c r="A2" s="93" t="str">
        <f>汇总表!A2</f>
        <v>项目名称：南京新生圩长江大桥日常运营养护服务</v>
      </c>
      <c r="B2" s="94"/>
      <c r="C2" s="94"/>
      <c r="D2" s="94"/>
      <c r="E2" s="94"/>
      <c r="F2" s="94"/>
      <c r="G2" s="94"/>
    </row>
    <row r="3" spans="1:11" s="1" customFormat="1" ht="24" customHeight="1" x14ac:dyDescent="0.25">
      <c r="A3" s="6"/>
      <c r="B3" s="6"/>
      <c r="C3" s="6"/>
      <c r="D3" s="6"/>
      <c r="E3" s="6"/>
      <c r="F3" s="102" t="str">
        <f>汇总表!D3</f>
        <v>货币单位：人民币元</v>
      </c>
      <c r="G3" s="103"/>
    </row>
    <row r="4" spans="1:11" s="1" customFormat="1" ht="30" customHeight="1" x14ac:dyDescent="0.25">
      <c r="A4" s="7" t="s">
        <v>39</v>
      </c>
      <c r="B4" s="7" t="s">
        <v>40</v>
      </c>
      <c r="C4" s="7" t="s">
        <v>41</v>
      </c>
      <c r="D4" s="7" t="s">
        <v>42</v>
      </c>
      <c r="E4" s="7" t="s">
        <v>43</v>
      </c>
      <c r="F4" s="8" t="s">
        <v>44</v>
      </c>
      <c r="G4" s="8" t="s">
        <v>45</v>
      </c>
    </row>
    <row r="5" spans="1:11" s="1" customFormat="1" ht="30" customHeight="1" x14ac:dyDescent="0.25">
      <c r="A5" s="77" t="s">
        <v>281</v>
      </c>
      <c r="B5" s="10" t="s">
        <v>33</v>
      </c>
      <c r="C5" s="11"/>
      <c r="D5" s="12"/>
      <c r="E5" s="12"/>
      <c r="F5" s="13"/>
      <c r="G5" s="13"/>
    </row>
    <row r="6" spans="1:11" s="1" customFormat="1" ht="45" customHeight="1" x14ac:dyDescent="0.25">
      <c r="A6" s="75" t="s">
        <v>282</v>
      </c>
      <c r="B6" s="14" t="s">
        <v>283</v>
      </c>
      <c r="C6" s="14" t="s">
        <v>284</v>
      </c>
      <c r="D6" s="15" t="s">
        <v>126</v>
      </c>
      <c r="E6" s="12">
        <v>1</v>
      </c>
      <c r="F6" s="21"/>
      <c r="G6" s="16">
        <f>IF(E6="","",ROUND(E6*F6,2))</f>
        <v>0</v>
      </c>
    </row>
    <row r="7" spans="1:11" s="1" customFormat="1" ht="71.099999999999994" customHeight="1" x14ac:dyDescent="0.25">
      <c r="A7" s="75" t="s">
        <v>285</v>
      </c>
      <c r="B7" s="14" t="s">
        <v>286</v>
      </c>
      <c r="C7" s="11" t="s">
        <v>287</v>
      </c>
      <c r="D7" s="15" t="s">
        <v>126</v>
      </c>
      <c r="E7" s="12">
        <v>1</v>
      </c>
      <c r="F7" s="21"/>
      <c r="G7" s="16">
        <f>IF(E7="","",ROUND(E7*F7,2))</f>
        <v>0</v>
      </c>
      <c r="I7" s="20"/>
      <c r="K7" s="17"/>
    </row>
    <row r="8" spans="1:11" s="1" customFormat="1" ht="30" customHeight="1" x14ac:dyDescent="0.25">
      <c r="A8" s="98" t="s">
        <v>288</v>
      </c>
      <c r="B8" s="100"/>
      <c r="C8" s="100"/>
      <c r="D8" s="100"/>
      <c r="E8" s="101">
        <f>SUM(G5:G7)</f>
        <v>0</v>
      </c>
      <c r="F8" s="101"/>
      <c r="G8" s="18" t="s">
        <v>261</v>
      </c>
    </row>
    <row r="9" spans="1:11" x14ac:dyDescent="0.2">
      <c r="G9" s="19"/>
    </row>
  </sheetData>
  <sheetProtection algorithmName="SHA-512" hashValue="NCwqU30YxiRja2s0K5V1xh5KRPhvn/WH7OkBijq1LlR6IrL+S+FhFnNedrsfAiHDX9NxAy+QjTiQ4PtAYURCeA==" saltValue="MXXSudUHwku09lUWqfGvQQ==" spinCount="100000" sheet="1" objects="1" formatColumns="0"/>
  <mergeCells count="5">
    <mergeCell ref="A1:G1"/>
    <mergeCell ref="A2:G2"/>
    <mergeCell ref="F3:G3"/>
    <mergeCell ref="A8:D8"/>
    <mergeCell ref="E8:F8"/>
  </mergeCells>
  <phoneticPr fontId="27" type="noConversion"/>
  <pageMargins left="0.47222222222222199" right="0.47222222222222199" top="0.47222222222222199" bottom="0.47222222222222199" header="0.47222222222222199" footer="0.47222222222222199"/>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
  <sheetViews>
    <sheetView view="pageBreakPreview" zoomScaleNormal="100" workbookViewId="0">
      <selection activeCell="J9" sqref="J9"/>
    </sheetView>
  </sheetViews>
  <sheetFormatPr defaultColWidth="8.875" defaultRowHeight="12.75" x14ac:dyDescent="0.2"/>
  <cols>
    <col min="1" max="1" width="7.5" style="2" customWidth="1"/>
    <col min="2" max="2" width="16" style="3" customWidth="1"/>
    <col min="3" max="3" width="27.125" style="3" customWidth="1"/>
    <col min="4" max="4" width="6.375" style="2" customWidth="1"/>
    <col min="5" max="5" width="8.375" style="2" customWidth="1"/>
    <col min="6" max="6" width="15.375" style="4" customWidth="1"/>
    <col min="7" max="7" width="14.5" style="4" customWidth="1"/>
    <col min="8" max="32" width="8.875" style="5" customWidth="1"/>
    <col min="33" max="224" width="8.625" style="5" customWidth="1"/>
    <col min="225" max="232" width="8.875" style="5" customWidth="1"/>
    <col min="233" max="233" width="6.875" style="5" customWidth="1"/>
    <col min="234" max="234" width="24.375" style="5" customWidth="1"/>
    <col min="235" max="235" width="7.375" style="5" customWidth="1"/>
    <col min="236" max="236" width="9.875" style="5" customWidth="1"/>
    <col min="237" max="237" width="14.625" style="5" customWidth="1"/>
    <col min="238" max="238" width="14.75" style="5" customWidth="1"/>
    <col min="239" max="239" width="8.875" style="5" customWidth="1"/>
    <col min="240" max="249" width="9.75" style="5" customWidth="1"/>
    <col min="250" max="16384" width="8.875" style="5"/>
  </cols>
  <sheetData>
    <row r="1" spans="1:9" ht="42" customHeight="1" x14ac:dyDescent="0.2">
      <c r="A1" s="106" t="s">
        <v>306</v>
      </c>
      <c r="B1" s="91"/>
      <c r="C1" s="91"/>
      <c r="D1" s="91"/>
      <c r="E1" s="91"/>
      <c r="F1" s="91"/>
      <c r="G1" s="91"/>
    </row>
    <row r="2" spans="1:9" s="1" customFormat="1" ht="24" customHeight="1" x14ac:dyDescent="0.25">
      <c r="A2" s="93" t="str">
        <f>汇总表!A2</f>
        <v>项目名称：南京新生圩长江大桥日常运营养护服务</v>
      </c>
      <c r="B2" s="94"/>
      <c r="C2" s="94"/>
      <c r="D2" s="94"/>
      <c r="E2" s="94"/>
      <c r="F2" s="94"/>
      <c r="G2" s="94"/>
    </row>
    <row r="3" spans="1:9" s="1" customFormat="1" ht="24" customHeight="1" x14ac:dyDescent="0.25">
      <c r="A3" s="6"/>
      <c r="B3" s="6"/>
      <c r="C3" s="6"/>
      <c r="D3" s="6"/>
      <c r="E3" s="6"/>
      <c r="F3" s="102" t="str">
        <f>汇总表!D3</f>
        <v>货币单位：人民币元</v>
      </c>
      <c r="G3" s="103"/>
    </row>
    <row r="4" spans="1:9" s="1" customFormat="1" ht="30" customHeight="1" x14ac:dyDescent="0.25">
      <c r="A4" s="7" t="s">
        <v>39</v>
      </c>
      <c r="B4" s="7" t="s">
        <v>40</v>
      </c>
      <c r="C4" s="7" t="s">
        <v>41</v>
      </c>
      <c r="D4" s="7" t="s">
        <v>42</v>
      </c>
      <c r="E4" s="7" t="s">
        <v>43</v>
      </c>
      <c r="F4" s="8" t="s">
        <v>44</v>
      </c>
      <c r="G4" s="8" t="s">
        <v>45</v>
      </c>
    </row>
    <row r="5" spans="1:9" s="1" customFormat="1" ht="30" customHeight="1" x14ac:dyDescent="0.25">
      <c r="A5" s="77" t="s">
        <v>289</v>
      </c>
      <c r="B5" s="10" t="s">
        <v>290</v>
      </c>
      <c r="C5" s="11"/>
      <c r="D5" s="12"/>
      <c r="E5" s="12"/>
      <c r="F5" s="13"/>
      <c r="G5" s="13"/>
    </row>
    <row r="6" spans="1:9" s="1" customFormat="1" ht="30" customHeight="1" x14ac:dyDescent="0.25">
      <c r="A6" s="75" t="s">
        <v>291</v>
      </c>
      <c r="B6" s="14" t="s">
        <v>292</v>
      </c>
      <c r="C6" s="14"/>
      <c r="D6" s="15" t="s">
        <v>126</v>
      </c>
      <c r="E6" s="12">
        <v>1</v>
      </c>
      <c r="F6" s="13">
        <v>280000</v>
      </c>
      <c r="G6" s="16">
        <f>IF(E6="","",ROUND(E6*F6,2))</f>
        <v>280000</v>
      </c>
      <c r="H6" s="17"/>
      <c r="I6" s="20"/>
    </row>
    <row r="7" spans="1:9" s="1" customFormat="1" ht="30" customHeight="1" x14ac:dyDescent="0.25">
      <c r="A7" s="75" t="s">
        <v>293</v>
      </c>
      <c r="B7" s="14" t="s">
        <v>294</v>
      </c>
      <c r="C7" s="14" t="s">
        <v>295</v>
      </c>
      <c r="D7" s="15" t="s">
        <v>126</v>
      </c>
      <c r="E7" s="12">
        <v>1</v>
      </c>
      <c r="F7" s="13">
        <v>5000000</v>
      </c>
      <c r="G7" s="16">
        <f>IF(E7="","",ROUND(E7*F7,2))</f>
        <v>5000000</v>
      </c>
    </row>
    <row r="8" spans="1:9" s="1" customFormat="1" ht="30" customHeight="1" x14ac:dyDescent="0.25">
      <c r="A8" s="98" t="s">
        <v>296</v>
      </c>
      <c r="B8" s="100"/>
      <c r="C8" s="100"/>
      <c r="D8" s="100"/>
      <c r="E8" s="101">
        <f>SUM(G5:G7)</f>
        <v>5280000</v>
      </c>
      <c r="F8" s="101"/>
      <c r="G8" s="18" t="s">
        <v>261</v>
      </c>
    </row>
    <row r="9" spans="1:9" x14ac:dyDescent="0.2">
      <c r="G9" s="19"/>
    </row>
  </sheetData>
  <sheetProtection algorithmName="SHA-512" hashValue="zv3oLmiX8kNR9Nres6rUdAJ06GyDma+spreiv4bPTzIDpjWbNplK+7INWAJRqMLNKSoZjxrR5CWAc96M+jnUuw==" saltValue="UsGn7TF8J270zICy6HBL2g==" spinCount="100000" sheet="1" objects="1" formatColumns="0"/>
  <mergeCells count="5">
    <mergeCell ref="A1:G1"/>
    <mergeCell ref="A2:G2"/>
    <mergeCell ref="F3:G3"/>
    <mergeCell ref="A8:D8"/>
    <mergeCell ref="E8:F8"/>
  </mergeCells>
  <phoneticPr fontId="27" type="noConversion"/>
  <pageMargins left="0.47222222222222199" right="0.47222222222222199" top="0.47222222222222199" bottom="0.47222222222222199" header="0.47222222222222199" footer="0.47222222222222199"/>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7" master="" otherUserPermission="visible"/>
  <rangeList sheetStid="28" master="" otherUserPermission="visible"/>
  <rangeList sheetStid="13" master="" otherUserPermission="visible"/>
  <rangeList sheetStid="35" master="" otherUserPermission="visible"/>
  <rangeList sheetStid="25" master="" otherUserPermission="visible"/>
  <rangeList sheetStid="32" master="" otherUserPermission="visible"/>
  <rangeList sheetStid="3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10</vt:i4>
      </vt:variant>
    </vt:vector>
  </HeadingPairs>
  <TitlesOfParts>
    <vt:vector size="17" baseType="lpstr">
      <vt:lpstr>封面</vt:lpstr>
      <vt:lpstr>总说明</vt:lpstr>
      <vt:lpstr>汇总表</vt:lpstr>
      <vt:lpstr>第100章</vt:lpstr>
      <vt:lpstr>第200章</vt:lpstr>
      <vt:lpstr>第300章</vt:lpstr>
      <vt:lpstr>第400章</vt:lpstr>
      <vt:lpstr>第200章!Print_Area</vt:lpstr>
      <vt:lpstr>第300章!Print_Area</vt:lpstr>
      <vt:lpstr>第400章!Print_Area</vt:lpstr>
      <vt:lpstr>汇总表!Print_Area</vt:lpstr>
      <vt:lpstr>总说明!Print_Area</vt:lpstr>
      <vt:lpstr>第100章!Print_Titles</vt:lpstr>
      <vt:lpstr>第200章!Print_Titles</vt:lpstr>
      <vt:lpstr>第300章!Print_Titles</vt:lpstr>
      <vt:lpstr>第400章!Print_Titles</vt:lpstr>
      <vt:lpstr>总说明!Print_Titles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dc:creator>
  <cp:lastModifiedBy>过冬</cp:lastModifiedBy>
  <cp:lastPrinted>2025-09-28T00:52:00Z</cp:lastPrinted>
  <dcterms:created xsi:type="dcterms:W3CDTF">2006-09-13T11:21:00Z</dcterms:created>
  <dcterms:modified xsi:type="dcterms:W3CDTF">2025-09-28T02:48:45Z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5A27B27CDCFC4DBC8320C08D25AA92A4</vt:lpwstr>
  </property>
  <property fmtid="{D5CDD505-2E9C-101B-9397-08002B2CF9AE}" pid="3" name="KSOProductBuildVer">
    <vt:lpwstr>2052-12.1.0.22529</vt:lpwstr>
  </property>
</Properties>
</file>