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55" activeTab="3"/>
  </bookViews>
  <sheets>
    <sheet name="费用汇总表" sheetId="13" r:id="rId1"/>
    <sheet name="巡检维护" sheetId="10" r:id="rId2"/>
    <sheet name="备品备件" sheetId="11" r:id="rId3"/>
    <sheet name="站内设施维护" sheetId="14" r:id="rId4"/>
  </sheets>
  <definedNames>
    <definedName name="_xlnm.Print_Area" localSheetId="2">备品备件!$A$1:$I$65</definedName>
    <definedName name="_xlnm.Print_Area" localSheetId="1">巡检维护!$A$1:$J$11</definedName>
    <definedName name="_xlnm.Print_Area" localSheetId="3">站内设施维护!$A$1:$I$14</definedName>
    <definedName name="_xlnm.Print_Area" localSheetId="0">费用汇总表!$A$1:$F$8</definedName>
    <definedName name="_xlnm.Print_Titles" localSheetId="2">备品备件!$1:$4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<sst xmlns="http://schemas.openxmlformats.org/spreadsheetml/2006/main" count="266" uniqueCount="168">
  <si>
    <t>费用汇总表</t>
  </si>
  <si>
    <t>项目名称：六合区2025年度货车动态称重监测点及相关系统维护项目（非现场综合执法系统维护）</t>
  </si>
  <si>
    <t>货币单位：人民币元</t>
  </si>
  <si>
    <t>序号</t>
  </si>
  <si>
    <t>科目名称</t>
  </si>
  <si>
    <t>投标报价下浮率（%）</t>
  </si>
  <si>
    <t>金  额 （元）</t>
  </si>
  <si>
    <t>巡检维护</t>
  </si>
  <si>
    <t>备品备件</t>
  </si>
  <si>
    <t>站内设施维护</t>
  </si>
  <si>
    <t>投标报价（1+2+3）=4</t>
  </si>
  <si>
    <t>子目号</t>
  </si>
  <si>
    <t>子目名称</t>
  </si>
  <si>
    <t>子目特征</t>
  </si>
  <si>
    <t>单位</t>
  </si>
  <si>
    <t>数量</t>
  </si>
  <si>
    <t>单价最高限价(元）</t>
  </si>
  <si>
    <t>单价下浮率(%)</t>
  </si>
  <si>
    <t>下浮后单价（元）</t>
  </si>
  <si>
    <t>合价（元）</t>
  </si>
  <si>
    <t>备注</t>
  </si>
  <si>
    <t>每日线上巡检</t>
  </si>
  <si>
    <t>系统软件人员1人，保证在线率100%。</t>
  </si>
  <si>
    <t>天</t>
  </si>
  <si>
    <t>按实计量</t>
  </si>
  <si>
    <t>定期现场巡检</t>
  </si>
  <si>
    <t>人员（安全员、工程师等）、车辆、特种车辆、安全设施。</t>
  </si>
  <si>
    <t>次</t>
  </si>
  <si>
    <t>护栏</t>
  </si>
  <si>
    <t>Gr-A-4E级三波，满足道路等级要求。</t>
  </si>
  <si>
    <t>m</t>
  </si>
  <si>
    <t>事件响应维护</t>
  </si>
  <si>
    <t>1：人员（安全员、维护工程师等）、车辆、特种车辆使用；                                 
2：指24小时内恢复系统正常运行；                      
3：费用包含辅材更换、所有设备维修以及相应产生的所有费用；</t>
  </si>
  <si>
    <t>点·次</t>
  </si>
  <si>
    <t>软件维护升级</t>
  </si>
  <si>
    <t>满足业务主管部门治超工作要求</t>
  </si>
  <si>
    <t>基础设施运行费</t>
  </si>
  <si>
    <t>1、代缴7个点电费，凭供电公司发票结算；
2、数据传输共计7条线路，每月共计140M，共计：1680M</t>
  </si>
  <si>
    <t>项</t>
  </si>
  <si>
    <t>巡检维护工费用小计（结转至费用汇总表）人民币</t>
  </si>
  <si>
    <t>元</t>
  </si>
  <si>
    <t>合  价</t>
  </si>
  <si>
    <t>动态称重控制器</t>
  </si>
  <si>
    <t>适用速度范围：0.5～100km/h；
工作温度：-10℃～ +70 ℃；
相对湿度：0～95%RH；
系统采用模块化的称重数据处理技术、实现自动检测通过称重区域的货运车辆的时间、轴数、速度、单轴、轴重、车货总重、轴距、轴型、胎型等信息；
防护等级：IP65；
MTBF≥20000h；</t>
  </si>
  <si>
    <t>套</t>
  </si>
  <si>
    <t>动态称重工作站</t>
  </si>
  <si>
    <t>整机封装：工业级嵌入式无风扇；
CPU：i7-3610QE；
内存：DDR4 8G；
硬盘：120G 固态盘+4TB 机械硬盘；
端口：100/1000Mbps</t>
  </si>
  <si>
    <t>电荷放大器</t>
  </si>
  <si>
    <t>测量范围：±60000PC；
误差范围：小于 1%；
输出电压：0～±5V；
输出电流：0～±2mA；输出阻抗：100Ω；
供电电压：15～30V DC；
频率范围（3db）：≈0.0016～&gt;10kHZ；
防护等级：IP60。12路/台</t>
  </si>
  <si>
    <t>线圈</t>
  </si>
  <si>
    <t>线圈电感量：20μH～1500μH；
速度检测范围：0.5～100km/h；
工作温度：-20℃～+65℃；
湿度：不大于 95％，无冷凝。</t>
  </si>
  <si>
    <t>车辆检测器</t>
  </si>
  <si>
    <r>
      <rPr>
        <sz val="9"/>
        <color theme="1"/>
        <rFont val="宋体"/>
        <charset val="134"/>
        <scheme val="minor"/>
      </rPr>
      <t xml:space="preserve">4通道；能够在全天候、全气候的情况下实现车辆分离； 
</t>
    </r>
    <r>
      <rPr>
        <sz val="9"/>
        <color theme="1"/>
        <rFont val="宋体"/>
        <charset val="2"/>
        <scheme val="minor"/>
      </rPr>
      <t></t>
    </r>
    <r>
      <rPr>
        <sz val="9"/>
        <color theme="1"/>
        <rFont val="宋体"/>
        <charset val="134"/>
        <scheme val="minor"/>
      </rPr>
      <t xml:space="preserve"> 具有开放的、通用的数据传输接口和传输协议； 
</t>
    </r>
    <r>
      <rPr>
        <sz val="9"/>
        <color theme="1"/>
        <rFont val="宋体"/>
        <charset val="2"/>
        <scheme val="minor"/>
      </rPr>
      <t></t>
    </r>
    <r>
      <rPr>
        <sz val="9"/>
        <color theme="1"/>
        <rFont val="宋体"/>
        <charset val="134"/>
        <scheme val="minor"/>
      </rPr>
      <t xml:space="preserve"> 车辆单车分离精度：≥99%； 
</t>
    </r>
    <r>
      <rPr>
        <sz val="9"/>
        <color theme="1"/>
        <rFont val="宋体"/>
        <charset val="2"/>
        <scheme val="minor"/>
      </rPr>
      <t></t>
    </r>
    <r>
      <rPr>
        <sz val="9"/>
        <color theme="1"/>
        <rFont val="宋体"/>
        <charset val="134"/>
        <scheme val="minor"/>
      </rPr>
      <t xml:space="preserve"> 感应范围：15～1500uH；
</t>
    </r>
    <r>
      <rPr>
        <sz val="9"/>
        <color theme="1"/>
        <rFont val="宋体"/>
        <charset val="2"/>
        <scheme val="minor"/>
      </rPr>
      <t></t>
    </r>
    <r>
      <rPr>
        <sz val="9"/>
        <color theme="1"/>
        <rFont val="宋体"/>
        <charset val="134"/>
        <scheme val="minor"/>
      </rPr>
      <t xml:space="preserve"> 保护：线圈隔离变压器,输入端的稳压二极管和气体放电管保护；
</t>
    </r>
    <r>
      <rPr>
        <sz val="9"/>
        <color theme="1"/>
        <rFont val="宋体"/>
        <charset val="2"/>
        <scheme val="minor"/>
      </rPr>
      <t></t>
    </r>
    <r>
      <rPr>
        <sz val="9"/>
        <color theme="1"/>
        <rFont val="宋体"/>
        <charset val="134"/>
        <scheme val="minor"/>
      </rPr>
      <t xml:space="preserve"> 接线端子：背面有11脚的接线端子；
</t>
    </r>
    <r>
      <rPr>
        <sz val="9"/>
        <color theme="1"/>
        <rFont val="宋体"/>
        <charset val="2"/>
        <scheme val="minor"/>
      </rPr>
      <t></t>
    </r>
    <r>
      <rPr>
        <sz val="9"/>
        <color theme="1"/>
        <rFont val="宋体"/>
        <charset val="134"/>
        <scheme val="minor"/>
      </rPr>
      <t xml:space="preserve"> 符合EMC 89/336/EEC和低压电器73/23/EEC标准；
</t>
    </r>
    <r>
      <rPr>
        <sz val="9"/>
        <color theme="1"/>
        <rFont val="宋体"/>
        <charset val="2"/>
        <scheme val="minor"/>
      </rPr>
      <t></t>
    </r>
    <r>
      <rPr>
        <sz val="9"/>
        <color theme="1"/>
        <rFont val="宋体"/>
        <charset val="134"/>
        <scheme val="minor"/>
      </rPr>
      <t xml:space="preserve"> 所需电源： 220VAC（+/- 15%）50Hz；
</t>
    </r>
    <r>
      <rPr>
        <sz val="9"/>
        <color theme="1"/>
        <rFont val="宋体"/>
        <charset val="2"/>
        <scheme val="minor"/>
      </rPr>
      <t></t>
    </r>
    <r>
      <rPr>
        <sz val="9"/>
        <color theme="1"/>
        <rFont val="宋体"/>
        <charset val="134"/>
        <scheme val="minor"/>
      </rPr>
      <t xml:space="preserve"> 工作环境温度：-20℃～+60℃；
</t>
    </r>
    <r>
      <rPr>
        <sz val="9"/>
        <color theme="1"/>
        <rFont val="宋体"/>
        <charset val="2"/>
        <scheme val="minor"/>
      </rPr>
      <t></t>
    </r>
    <r>
      <rPr>
        <sz val="9"/>
        <color theme="1"/>
        <rFont val="宋体"/>
        <charset val="134"/>
        <scheme val="minor"/>
      </rPr>
      <t xml:space="preserve"> 相对湿度：0～95％；
</t>
    </r>
    <r>
      <rPr>
        <sz val="9"/>
        <color theme="1"/>
        <rFont val="宋体"/>
        <charset val="2"/>
        <scheme val="minor"/>
      </rPr>
      <t></t>
    </r>
    <r>
      <rPr>
        <sz val="9"/>
        <color theme="1"/>
        <rFont val="宋体"/>
        <charset val="134"/>
        <scheme val="minor"/>
      </rPr>
      <t xml:space="preserve"> 防护等级：IP66。</t>
    </r>
  </si>
  <si>
    <r>
      <rPr>
        <sz val="9"/>
        <color theme="1"/>
        <rFont val="宋体"/>
        <charset val="134"/>
        <scheme val="minor"/>
      </rPr>
      <t xml:space="preserve">8通道；能够在全天候、全气候的情况下实现车辆分离； 
</t>
    </r>
    <r>
      <rPr>
        <sz val="9"/>
        <color theme="1"/>
        <rFont val="宋体"/>
        <charset val="2"/>
        <scheme val="minor"/>
      </rPr>
      <t></t>
    </r>
    <r>
      <rPr>
        <sz val="9"/>
        <color theme="1"/>
        <rFont val="宋体"/>
        <charset val="134"/>
        <scheme val="minor"/>
      </rPr>
      <t xml:space="preserve"> 具有开放的、通用的数据传输接口和传输协议； 
</t>
    </r>
    <r>
      <rPr>
        <sz val="9"/>
        <color theme="1"/>
        <rFont val="宋体"/>
        <charset val="2"/>
        <scheme val="minor"/>
      </rPr>
      <t></t>
    </r>
    <r>
      <rPr>
        <sz val="9"/>
        <color theme="1"/>
        <rFont val="宋体"/>
        <charset val="134"/>
        <scheme val="minor"/>
      </rPr>
      <t xml:space="preserve"> 车辆单车分离精度：≥99%； 
</t>
    </r>
    <r>
      <rPr>
        <sz val="9"/>
        <color theme="1"/>
        <rFont val="宋体"/>
        <charset val="2"/>
        <scheme val="minor"/>
      </rPr>
      <t></t>
    </r>
    <r>
      <rPr>
        <sz val="9"/>
        <color theme="1"/>
        <rFont val="宋体"/>
        <charset val="134"/>
        <scheme val="minor"/>
      </rPr>
      <t xml:space="preserve"> 感应范围：15～1500uH；
</t>
    </r>
    <r>
      <rPr>
        <sz val="9"/>
        <color theme="1"/>
        <rFont val="宋体"/>
        <charset val="2"/>
        <scheme val="minor"/>
      </rPr>
      <t></t>
    </r>
    <r>
      <rPr>
        <sz val="9"/>
        <color theme="1"/>
        <rFont val="宋体"/>
        <charset val="134"/>
        <scheme val="minor"/>
      </rPr>
      <t xml:space="preserve"> 保护：线圈隔离变压器,输入端的稳压二极管和气体放电管保护；
</t>
    </r>
    <r>
      <rPr>
        <sz val="9"/>
        <color theme="1"/>
        <rFont val="宋体"/>
        <charset val="2"/>
        <scheme val="minor"/>
      </rPr>
      <t></t>
    </r>
    <r>
      <rPr>
        <sz val="9"/>
        <color theme="1"/>
        <rFont val="宋体"/>
        <charset val="134"/>
        <scheme val="minor"/>
      </rPr>
      <t xml:space="preserve"> 接线端子：背面有11脚的接线端子；
</t>
    </r>
    <r>
      <rPr>
        <sz val="9"/>
        <color theme="1"/>
        <rFont val="宋体"/>
        <charset val="2"/>
        <scheme val="minor"/>
      </rPr>
      <t></t>
    </r>
    <r>
      <rPr>
        <sz val="9"/>
        <color theme="1"/>
        <rFont val="宋体"/>
        <charset val="134"/>
        <scheme val="minor"/>
      </rPr>
      <t xml:space="preserve"> 符合EMC 89/336/EEC和低压电器73/23/EEC标准；
</t>
    </r>
    <r>
      <rPr>
        <sz val="9"/>
        <color theme="1"/>
        <rFont val="宋体"/>
        <charset val="2"/>
        <scheme val="minor"/>
      </rPr>
      <t></t>
    </r>
    <r>
      <rPr>
        <sz val="9"/>
        <color theme="1"/>
        <rFont val="宋体"/>
        <charset val="134"/>
        <scheme val="minor"/>
      </rPr>
      <t xml:space="preserve"> 所需电源： 220VAC（+/- 15%）50Hz；
</t>
    </r>
    <r>
      <rPr>
        <sz val="9"/>
        <color theme="1"/>
        <rFont val="宋体"/>
        <charset val="2"/>
        <scheme val="minor"/>
      </rPr>
      <t></t>
    </r>
    <r>
      <rPr>
        <sz val="9"/>
        <color theme="1"/>
        <rFont val="宋体"/>
        <charset val="134"/>
        <scheme val="minor"/>
      </rPr>
      <t xml:space="preserve"> 工作环境温度：-20℃～+60℃；
</t>
    </r>
    <r>
      <rPr>
        <sz val="9"/>
        <color theme="1"/>
        <rFont val="宋体"/>
        <charset val="2"/>
        <scheme val="minor"/>
      </rPr>
      <t></t>
    </r>
    <r>
      <rPr>
        <sz val="9"/>
        <color theme="1"/>
        <rFont val="宋体"/>
        <charset val="134"/>
        <scheme val="minor"/>
      </rPr>
      <t xml:space="preserve"> 相对湿度：0～95％；
</t>
    </r>
    <r>
      <rPr>
        <sz val="9"/>
        <color theme="1"/>
        <rFont val="宋体"/>
        <charset val="2"/>
        <scheme val="minor"/>
      </rPr>
      <t></t>
    </r>
    <r>
      <rPr>
        <sz val="9"/>
        <color theme="1"/>
        <rFont val="宋体"/>
        <charset val="134"/>
        <scheme val="minor"/>
      </rPr>
      <t xml:space="preserve"> 防护等级：IP66。</t>
    </r>
  </si>
  <si>
    <t>激光雷达</t>
  </si>
  <si>
    <t>与原系统匹配</t>
  </si>
  <si>
    <t>激光雷达主机</t>
  </si>
  <si>
    <t xml:space="preserve">——与原系统匹配；                ——测量频率：最高 30kHz 
——标准测程：0.5～ 100m 
——重复精度：±1cm 
——标准测速范围：0～180km/h 
——激光光源：激光二极管的波长 905nm，输出功率≤1mW,符合GB7247.1-2001 I 类激光人眼安全要求 
——供电：直流电 12V，500mA，≤6W 
——体积：193×105×70 mm 
——单车分离精度：99% 
——工作温度范围：-20℃～ +50℃ 
——防护等级：IP66 
——数据接口：RS485、RS422、以太网口等多种接口 </t>
  </si>
  <si>
    <t>轮轴识别主机</t>
  </si>
  <si>
    <t>台</t>
  </si>
  <si>
    <t>路侧机箱</t>
  </si>
  <si>
    <t>与原设计一致</t>
  </si>
  <si>
    <t>机箱空调</t>
  </si>
  <si>
    <t>工业级</t>
  </si>
  <si>
    <t>信号、数据防雷模块</t>
  </si>
  <si>
    <t> 总放电电流（8/20μs）： 2.5kA；
 IN下残压：45V；
 响应时间： 500ns；
 频宽：100MHz；
 结构：屏蔽金属铝，RJ45接口。</t>
  </si>
  <si>
    <t>个</t>
  </si>
  <si>
    <t>电源防雷器</t>
  </si>
  <si>
    <r>
      <rPr>
        <sz val="9"/>
        <color theme="1"/>
        <rFont val="宋体"/>
        <charset val="134"/>
        <scheme val="minor"/>
      </rPr>
      <t xml:space="preserve">1、首级电源防雷器
</t>
    </r>
    <r>
      <rPr>
        <sz val="9"/>
        <color theme="1"/>
        <rFont val="宋体"/>
        <charset val="2"/>
        <scheme val="minor"/>
      </rPr>
      <t></t>
    </r>
    <r>
      <rPr>
        <sz val="9"/>
        <color theme="1"/>
        <rFont val="宋体"/>
        <charset val="134"/>
        <scheme val="minor"/>
      </rPr>
      <t xml:space="preserve"> 最大持续工作电压：240V；
</t>
    </r>
    <r>
      <rPr>
        <sz val="9"/>
        <color theme="1"/>
        <rFont val="宋体"/>
        <charset val="2"/>
        <scheme val="minor"/>
      </rPr>
      <t></t>
    </r>
    <r>
      <rPr>
        <sz val="9"/>
        <color theme="1"/>
        <rFont val="宋体"/>
        <charset val="134"/>
        <scheme val="minor"/>
      </rPr>
      <t xml:space="preserve"> 峰值电流：Iimp：≥25KA；
</t>
    </r>
    <r>
      <rPr>
        <sz val="9"/>
        <color theme="1"/>
        <rFont val="宋体"/>
        <charset val="2"/>
        <scheme val="minor"/>
      </rPr>
      <t></t>
    </r>
    <r>
      <rPr>
        <sz val="9"/>
        <color theme="1"/>
        <rFont val="宋体"/>
        <charset val="134"/>
        <scheme val="minor"/>
      </rPr>
      <t xml:space="preserve"> 保护水平：≤4KV；
</t>
    </r>
    <r>
      <rPr>
        <sz val="9"/>
        <color theme="1"/>
        <rFont val="宋体"/>
        <charset val="2"/>
        <scheme val="minor"/>
      </rPr>
      <t></t>
    </r>
    <r>
      <rPr>
        <sz val="9"/>
        <color theme="1"/>
        <rFont val="宋体"/>
        <charset val="134"/>
        <scheme val="minor"/>
      </rPr>
      <t xml:space="preserve"> 绝缘电阻：&gt;100MΩ；
</t>
    </r>
    <r>
      <rPr>
        <sz val="9"/>
        <color theme="1"/>
        <rFont val="宋体"/>
        <charset val="2"/>
        <scheme val="minor"/>
      </rPr>
      <t></t>
    </r>
    <r>
      <rPr>
        <sz val="9"/>
        <color theme="1"/>
        <rFont val="宋体"/>
        <charset val="134"/>
        <scheme val="minor"/>
      </rPr>
      <t xml:space="preserve"> 安装方式：模块化结构，标准导轨安装。
2、次级电源防雷器
</t>
    </r>
    <r>
      <rPr>
        <sz val="9"/>
        <color theme="1"/>
        <rFont val="宋体"/>
        <charset val="2"/>
        <scheme val="minor"/>
      </rPr>
      <t></t>
    </r>
    <r>
      <rPr>
        <sz val="9"/>
        <color theme="1"/>
        <rFont val="宋体"/>
        <charset val="134"/>
        <scheme val="minor"/>
      </rPr>
      <t xml:space="preserve"> 峰值电流（8/20）Imax: ≥30KA；
</t>
    </r>
    <r>
      <rPr>
        <sz val="9"/>
        <color theme="1"/>
        <rFont val="宋体"/>
        <charset val="2"/>
        <scheme val="minor"/>
      </rPr>
      <t></t>
    </r>
    <r>
      <rPr>
        <sz val="9"/>
        <color theme="1"/>
        <rFont val="宋体"/>
        <charset val="134"/>
        <scheme val="minor"/>
      </rPr>
      <t xml:space="preserve"> 20KA(8/20)下的残压水平：&lt;2KV；
</t>
    </r>
    <r>
      <rPr>
        <sz val="9"/>
        <color theme="1"/>
        <rFont val="宋体"/>
        <charset val="2"/>
        <scheme val="minor"/>
      </rPr>
      <t></t>
    </r>
    <r>
      <rPr>
        <sz val="9"/>
        <color theme="1"/>
        <rFont val="宋体"/>
        <charset val="134"/>
        <scheme val="minor"/>
      </rPr>
      <t xml:space="preserve"> 响应时间Ta：≤100ns；
</t>
    </r>
    <r>
      <rPr>
        <sz val="9"/>
        <color theme="1"/>
        <rFont val="宋体"/>
        <charset val="2"/>
        <scheme val="minor"/>
      </rPr>
      <t></t>
    </r>
    <r>
      <rPr>
        <sz val="9"/>
        <color theme="1"/>
        <rFont val="宋体"/>
        <charset val="134"/>
        <scheme val="minor"/>
      </rPr>
      <t xml:space="preserve"> 安装方式：模块化结构，标准导轨安装。</t>
    </r>
  </si>
  <si>
    <t>高清车牌抓拍摄像机</t>
  </si>
  <si>
    <t>——与原系统匹配；                
——有效像素不低于 900 万； 
——支持 H.265/H.264 双编码； 
——支持 OSD 信息叠加，图片除时间与地点（通道地址）信息外，还具备车道信息（车道号/方向）、号牌信息（号牌及颜色）、车辆信息（车速、车长、车身颜色及车辆类型）等； 
——支持人脸抠图功能,可识别主驾驶员男女功能，白天准确率≥95%，晚上准确率≥90%； 
——多码流：支持同时输出三码流，H.264 视频主流+H.264 视频辅流+抓拍图片流；可独立配置分辨率和帧率； 
——车辆检测率：≥99%； 
——车牌识别率：≥95%； 
——工作温度：﹣20℃～﹢55℃； 
——工作湿度：10%～90%； 
——防护等级：IP66； 车头抓拍及人脸抓拍，含镜头</t>
  </si>
  <si>
    <t>高清侧面抓拍摄像机</t>
  </si>
  <si>
    <t>——与原系统匹配；                
——有效像素不低于 900 万； 
——支持 H.265/H.264 双编码； 
——支持 OSD 信息叠加，图片除时间与地点（通道地址）信息外，还具备车道信息（车道号/方向）、号牌信息（号牌及颜色）、车辆信息（车速、车长、车身颜色及车辆类型）等； 
——支持人脸抠图功能,可识别主驾驶员男女功能，白天准确率≥95%，晚上准确率≥90%； 
——多码流：支持同时输出三码流，H.264 视频主流+H.264 视频辅流+抓拍图片流；可独立配置分辨率和帧率； 
——车辆检测率：≥99%； 
——车牌识别率：≥95%； 
——工作温度：﹣20℃～﹢55℃； 
——工作湿度：10%～90%； 
——防护等级：IP66； 前、后侧面抓拍，含镜头</t>
  </si>
  <si>
    <t>车尾抓拍及监控摄像机</t>
  </si>
  <si>
    <t>——与原系统匹配；                ——有效像素不低于 900 万； 
——支持 H.265/H.264 双编码； 
——支持 OSD 信息叠加，图片除时间与地点（通道地址）信息外，还具备车道信息（车道号/方向）、号牌信息（号牌及颜色）、车辆信息（车速、车长、车身颜色及车辆类型）等； 
——支持人脸抠图功能,可识别主驾驶员男女功能，白天准确率≥95%，晚上准确率≥90%； 
——多码流：支持同时输出三码流，H.264 视频主流+H.264 视频辅流+抓拍图片流；可独立配置分辨率和帧率； 
——车辆检测率：≥99%； 
——车牌识别率：≥95%； 
——工作温度：﹣20℃～﹢55℃； 
——工作湿度：10%～90%； 
——防护等级：IP66； 车尾抓拍及视频片段，含镜头</t>
  </si>
  <si>
    <t>逆向抓拍摄像机</t>
  </si>
  <si>
    <t xml:space="preserve">——与原系统匹配；                ——有效像素不低于 900 万； 
——支持 H.265/H.264 双编码； 
——支持 OSD 信息叠加，图片除时间与地点（通道地址）信息外，还具备车道信息（车道号/方向）、号牌信息（号牌及颜色）、车辆信息（车速、车长、车身颜色及车辆类型）等； 
——支持人脸抠图功能,可识别主驾驶员男女功能，白天准确率≥95%，晚上准确率≥90%； 
——多码流：支持同时输出三码流，H.264 视频主流+H.264 视频辅流+抓拍图片流；可独立配置分辨率和帧率； 
——车辆检测率：≥99%； 
——车牌识别率：≥95%； 
——工作温度：﹣20℃～﹢55℃； 
——工作湿度：10%～90%； 
——防护等级：IP66； </t>
  </si>
  <si>
    <t>压线抓拍摄像机</t>
  </si>
  <si>
    <t>——与原系统匹配；                
——有效像素不低于 900 万； 
——支持 H.265/H.264 双编码； 
——支持 OSD 信息叠加，图片除时间与地点（通道地址）信息外，还具备车道信息（车道号/方向）、号牌信息（号牌及颜色）、车辆信息（车速、车长、车身颜色及车辆类型）等； 
——支持人脸抠图功能,可识别主驾驶员男女功能，白天准确率≥95%，晚上准确率≥90%； 
——多码流：支持同时输出三码流，H.264 视频主流+H.264 视频辅流+抓拍图片流；可独立配置分辨率和帧率； 
——车辆检测率：≥99%； 
——车牌识别率：≥95%； 
——工作温度：﹣20℃～﹢55℃； 
——工作湿度：10%～90%； 
——防护等级：IP66； 含镜头</t>
  </si>
  <si>
    <t>高清球形摄像机</t>
  </si>
  <si>
    <t>有效像素不低于 300 万；
支持 H.265/H.264/MJPEG 视频压缩；
支持三码流技术，每路码流可独立配置；
支持断网续传功能保证录像不丢失 ；
支持 ONVIF、CGI、PSIA、GB/T28181 接入；
防雷、防浪涌、防突波；
防护等级：IP66；路面监控</t>
  </si>
  <si>
    <t>补光设备（爆闪灯）</t>
  </si>
  <si>
    <t>回电时间（ms）：≤80 ；色温：5800K±200K；
最佳补光距离（m）：16m～25m；
防护等级：IP65；
工作环境温度：-20℃～+55℃；
支持闪光灯爆闪次数 300 万次以上</t>
  </si>
  <si>
    <t>补光设备（常亮）</t>
  </si>
  <si>
    <t>支持抓拍同步补光功能；
光照角度：15 度；
最佳照射距离：18～23 米；
工作温度-30℃～+60℃；
防护等级：IP66</t>
  </si>
  <si>
    <t>抓拍控制器</t>
  </si>
  <si>
    <t xml:space="preserve">——与原系统匹配；                
——操作系统：嵌入式 Linux 操作系统，操作界面以 WEB 方式，支持 4 个 3.5/2.5 英寸 SATA 硬盘接口硬盘，最大兼容 6TB 硬盘； 
——网络接口：集成不少于 8 个 RJ45 10M/100M 自适应以太网口；2 个 RJ45 1000M 接口，其中一个为 1000M 可光电转换 SFP 接口； 
——接入性能:可接入 12 路高清网络摄像机和 4 个 BNC 接口模拟摄像机；支持 12 路图片、12 路录像实时预览及存储； 
——软件功能:支持数据防篡改，录像图片文件无法直接删除； </t>
  </si>
  <si>
    <t>智能终端</t>
  </si>
  <si>
    <t>补光路灯</t>
  </si>
  <si>
    <t>LED路灯，90W</t>
  </si>
  <si>
    <t>LED单元模组</t>
  </si>
  <si>
    <t>物理像素点：间距 10mm；
模组尺寸： 160mm*160mm；
像素点密度： 10000点/㎡；
像素点颜色： 1R1G1B；
波段范围： R：620-625nm；G：520-525nm  B: 464-467nm；
模组分辨率： 16点*16点；
模组外壳： PC聚碳酸酯；</t>
  </si>
  <si>
    <t>块</t>
  </si>
  <si>
    <t>同步系统发送盒</t>
  </si>
  <si>
    <t>1路DVI视频信号输入；
1路音频输入；
USB接口控制，多卡级联最多支持4张发送卡级联使用；
双网口输出，单网口最大支持655360像素点；
支持手动亮度调节（需使用外置发送盒），16级、32级、64级亮度调节可选；                              支持60Hz、30Hz两种输出方式；</t>
  </si>
  <si>
    <t>可变情报板控制主机</t>
  </si>
  <si>
    <t>与原情报板匹配</t>
  </si>
  <si>
    <t>枪式监控相机</t>
  </si>
  <si>
    <t>不低于 200 万像素，低照度效果好，图像清晰度高；
最大红外监控距离 50 米；
支持 DC12V/POE 供电方式；
防浪涌，防静电，防雷；
防护等级：IP67；与原系统匹配，监控可变情报板</t>
  </si>
  <si>
    <t>光端机</t>
  </si>
  <si>
    <t>支持 1 路 10Base-T/100Base-TX 电口和 1 路 100Base-FX 光口；
存储转发方式：支持 IEEE802.3/u/x ；
支持 100/1000M，全/半双工，MDI/MDI-X 自适应功能；
电源输入：DC12～48V，支持防反接功能；
工作温度范围：-40～75℃的；
等级防护：IP40。</t>
  </si>
  <si>
    <t>对</t>
  </si>
  <si>
    <t>工业以太网交换机</t>
  </si>
  <si>
    <t>端口类型：100/1000M 铜缆 RJ45 端口
端口数量：≥8
平均无故障时间（MTBF）：539608 小时
支持过流、过压、反接保护；
网络协议和标准兼容 IEEE802.X
工作温度：﹣40℃～85℃
相对湿度：10%～95%</t>
  </si>
  <si>
    <t>端口类型：100/1000M 铜缆 RJ45 端口
端口数量：≥16
平均无故障时间（MTBF）：539608 小时
支持过流、过压、反接保护；
网络协议和标准兼容 IEEE802.X
工作温度：﹣40℃～85℃
相对湿度：10%～95%</t>
  </si>
  <si>
    <t>工业级交换机</t>
  </si>
  <si>
    <t>端口类型：100/1000M 铜缆 RJ45 端口
端口数量：≥24
平均无故障时间（MTBF）：539608 小时
支持过流、过压、反接保护；
网络协议和标准兼容 IEEE802.X
工作温度：﹣40℃～85℃
相对湿度：10%～95%</t>
  </si>
  <si>
    <t>挂杆配电机箱</t>
  </si>
  <si>
    <t>网线</t>
  </si>
  <si>
    <t>超五类</t>
  </si>
  <si>
    <t>米</t>
  </si>
  <si>
    <t>光缆</t>
  </si>
  <si>
    <t>12芯</t>
  </si>
  <si>
    <t>强电电缆</t>
  </si>
  <si>
    <t>YJV 3*6</t>
  </si>
  <si>
    <t>YJV 4*25+1*16</t>
  </si>
  <si>
    <t>YJV 3*10</t>
  </si>
  <si>
    <t>控制电缆</t>
  </si>
  <si>
    <t>YVVP 3*1</t>
  </si>
  <si>
    <t>分支电缆</t>
  </si>
  <si>
    <t>RVV3*2.5</t>
  </si>
  <si>
    <t>RVV3*1.5</t>
  </si>
  <si>
    <t>PE穿线管</t>
  </si>
  <si>
    <t>Φ50，含管道开挖、铺设</t>
  </si>
  <si>
    <t>镀锌钢管</t>
  </si>
  <si>
    <t>手孔井盖</t>
  </si>
  <si>
    <t>NVR</t>
  </si>
  <si>
    <t>24盘位</t>
  </si>
  <si>
    <t>硬盘</t>
  </si>
  <si>
    <t>3.5/2.5 英寸 SATA 硬盘接口，4T</t>
  </si>
  <si>
    <t>3.5英寸 SATA 硬盘接口，10T</t>
  </si>
  <si>
    <t>2.5 英寸 SATA 硬盘接口，固态硬盘1T</t>
  </si>
  <si>
    <t>称重系统监测设备</t>
  </si>
  <si>
    <t>故障监测设备</t>
  </si>
  <si>
    <t>禁令警示标志牌</t>
  </si>
  <si>
    <t>依托门架</t>
  </si>
  <si>
    <t>视频、数据服务器</t>
  </si>
  <si>
    <t>类别：机架式；
结构：2U;
CPU 主频：不小于 2.2GHZ；
标配 CPU 数量：1 颗；
最大 CPU 数量：2 颗；
制程工艺：22nm；
三级缓存：15MB；
总线规格：QPI 6.4GT/S
内存类型：DDR4;
内存容量：不小于 8GB；
硬盘存储接口：支持 SATA；
存储方式：支持 RAID5；
热插拔盘位支持热插拔；
磁盘控制器 H330；
网络控制器四端口千兆网卡；
系统管理 Openmanage Essentials 控制台；
带生命周期控制器的 IDRAC8;
带有 DVD 光驱；
系统支持：Microsoft Windows Server、Red Hat Linux、SUSE Linux、VMware；
电源类型热插拔冗余电源。</t>
  </si>
  <si>
    <t>UPS</t>
  </si>
  <si>
    <t>1KV</t>
  </si>
  <si>
    <t>10KV； 电压：220VAC±30％；
 额定功率：10KVA；
 频率：50 Hz±5%；
 超载能力：105%～130%，10min，130%以上1min；
 输出波形：正弦波；
 电池供电效率：大于85％；
 输入功率因数：大于0.9；
 电池组备用时间：1h</t>
  </si>
  <si>
    <t>100A电池</t>
  </si>
  <si>
    <t>节</t>
  </si>
  <si>
    <t>石英传感器</t>
  </si>
  <si>
    <t>按单价8000元作为最高限价。</t>
  </si>
  <si>
    <t>钢筋混凝土板块</t>
  </si>
  <si>
    <t>按照各点位板块要求制
作，平方计算</t>
  </si>
  <si>
    <t>m²</t>
  </si>
  <si>
    <t>电动栏杆</t>
  </si>
  <si>
    <t>弹力柱</t>
  </si>
  <si>
    <t>根</t>
  </si>
  <si>
    <t>备品备件费用小计（结转至费用汇总表）人民币</t>
  </si>
  <si>
    <t>备注：以上报价含人工费用以及相关安全措施费，不另支付。</t>
  </si>
  <si>
    <t>超限检测站（点）精（复）检静态称重系统软、硬件维护</t>
  </si>
  <si>
    <t>站内精检软件部分，提供车辆重量采集、车牌数据匹配，计重数据传输、信息发布，并提供后续软件因为业务需求变更而产生的升级等。</t>
  </si>
  <si>
    <t>处</t>
  </si>
  <si>
    <t>站内精检系统硬件部分，包括静态称、抓拍系统、监控系统、信息发布系统硬件维保。</t>
  </si>
  <si>
    <t>提供治超站出口、入口、称台、卸驳载区域、停车区域、站内处理大厅区域、机房区域的视频监控维护与核查抓拍系统，提供后台车辆进出站管理查询、录像查询等。</t>
  </si>
  <si>
    <t>站内称台软硬件维护。</t>
  </si>
  <si>
    <t>超限检测站（点）货车专用道及电子抓拍系统、软硬件维护</t>
  </si>
  <si>
    <t>提供货车专用道车头、车侧、车尾、客车道区域的视频监控维护与核查抓拍系统，提供后台车辆管理查询、录像查询等。</t>
  </si>
  <si>
    <t>货车专用道软件部分，提供车辆重量采集、车牌数据匹配，计重数据传输、信息发布、超限车辆预警发布，并提供后续软件因为业务需求变更而产生的升级等。</t>
  </si>
  <si>
    <t>站外称重系统维护，路面及相关硬件设施。（包含辅材更换、所有设备维修以及相应产生的所有费用），货车专用道路面、称重传感器、计重仪表、抓拍摄像机等机电设备。</t>
  </si>
  <si>
    <t>超限检测站区相关配套设施维修检查、更换</t>
  </si>
  <si>
    <t>站（点）内办公区域办公设备及网络设施的维护。（含治超站门口岗亭软硬件，站内处理大厅软硬件）。</t>
  </si>
  <si>
    <t>静态称检定服务</t>
  </si>
  <si>
    <t>1台150T静态称</t>
  </si>
  <si>
    <t>站内设施维护费用小计（结转至费用汇总表）人民币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</si>
</sst>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_);[Red]\(0\)"/>
    <numFmt numFmtId="179" formatCode="0.00_);[Red]\(0.00\)"/>
  </numFmts>
  <fonts count="4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Times New Roman"/>
      <charset val="134"/>
    </font>
    <font>
      <sz val="12"/>
      <color theme="1"/>
      <name val="Times New Roman"/>
      <charset val="134"/>
    </font>
    <font>
      <b/>
      <sz val="18"/>
      <name val="宋体"/>
      <charset val="134"/>
      <scheme val="major"/>
    </font>
    <font>
      <sz val="9"/>
      <name val="宋体"/>
      <charset val="134"/>
    </font>
    <font>
      <sz val="9"/>
      <name val="Times New Roman"/>
      <charset val="134"/>
    </font>
    <font>
      <sz val="9"/>
      <color indexed="8"/>
      <name val="宋体"/>
      <charset val="134"/>
      <scheme val="minor"/>
    </font>
    <font>
      <b/>
      <u/>
      <sz val="9"/>
      <name val="宋体"/>
      <charset val="134"/>
      <scheme val="minor"/>
    </font>
    <font>
      <sz val="12"/>
      <color theme="1"/>
      <name val="宋体"/>
      <charset val="134"/>
    </font>
    <font>
      <b/>
      <sz val="18"/>
      <color rgb="FF000000"/>
      <name val="宋体"/>
      <charset val="134"/>
      <scheme val="major"/>
    </font>
    <font>
      <b/>
      <sz val="18"/>
      <color indexed="8"/>
      <name val="宋体"/>
      <charset val="134"/>
      <scheme val="major"/>
    </font>
    <font>
      <sz val="10"/>
      <color rgb="FF000000"/>
      <name val="宋体"/>
      <charset val="134"/>
    </font>
    <font>
      <sz val="10"/>
      <color indexed="8"/>
      <name val="Times New Roman"/>
      <charset val="134"/>
    </font>
    <font>
      <sz val="14"/>
      <color rgb="FF000000"/>
      <name val="宋体"/>
      <charset val="134"/>
    </font>
    <font>
      <sz val="14"/>
      <color indexed="8"/>
      <name val="Times New Roman"/>
      <charset val="134"/>
    </font>
    <font>
      <b/>
      <sz val="12"/>
      <color indexed="8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9"/>
      <color theme="1"/>
      <name val="宋体"/>
      <charset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4" fillId="5" borderId="12" applyNumberFormat="0" applyAlignment="0" applyProtection="0">
      <alignment vertical="center"/>
    </xf>
    <xf numFmtId="0" fontId="35" fillId="6" borderId="14" applyNumberFormat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3" fillId="0" borderId="0">
      <alignment vertical="center"/>
    </xf>
    <xf numFmtId="0" fontId="0" fillId="0" borderId="0">
      <alignment vertical="center"/>
    </xf>
    <xf numFmtId="0" fontId="44" fillId="0" borderId="0"/>
    <xf numFmtId="0" fontId="0" fillId="0" borderId="0">
      <alignment vertical="center"/>
    </xf>
    <xf numFmtId="0" fontId="44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</cellStyleXfs>
  <cellXfs count="126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/>
    </xf>
    <xf numFmtId="177" fontId="2" fillId="0" borderId="0" xfId="0" applyNumberFormat="1" applyFont="1" applyFill="1" applyAlignment="1">
      <alignment horizontal="center" vertical="center" wrapText="1"/>
    </xf>
    <xf numFmtId="10" fontId="2" fillId="0" borderId="0" xfId="0" applyNumberFormat="1" applyFont="1" applyFill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left" vertical="center" wrapText="1"/>
    </xf>
    <xf numFmtId="10" fontId="1" fillId="0" borderId="0" xfId="0" applyNumberFormat="1" applyFont="1" applyFill="1" applyBorder="1" applyAlignment="1">
      <alignment horizontal="left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Alignment="1">
      <alignment horizontal="right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177" fontId="5" fillId="0" borderId="5" xfId="0" applyNumberFormat="1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6" fillId="2" borderId="0" xfId="49" applyFont="1" applyFill="1">
      <alignment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178" fontId="7" fillId="2" borderId="0" xfId="0" applyNumberFormat="1" applyFont="1" applyFill="1" applyAlignment="1">
      <alignment vertical="center"/>
    </xf>
    <xf numFmtId="10" fontId="7" fillId="2" borderId="0" xfId="0" applyNumberFormat="1" applyFont="1" applyFill="1" applyAlignment="1">
      <alignment vertical="center"/>
    </xf>
    <xf numFmtId="0" fontId="8" fillId="0" borderId="0" xfId="53" applyFont="1" applyAlignment="1" applyProtection="1">
      <alignment horizontal="center" vertical="center" wrapText="1"/>
    </xf>
    <xf numFmtId="0" fontId="8" fillId="0" borderId="0" xfId="53" applyFont="1" applyAlignment="1" applyProtection="1">
      <alignment horizontal="left" vertical="center" wrapText="1"/>
    </xf>
    <xf numFmtId="10" fontId="8" fillId="0" borderId="0" xfId="53" applyNumberFormat="1" applyFont="1" applyAlignment="1" applyProtection="1">
      <alignment horizontal="center" vertical="center" wrapText="1"/>
    </xf>
    <xf numFmtId="0" fontId="9" fillId="0" borderId="0" xfId="53" applyNumberFormat="1" applyFont="1" applyAlignment="1" applyProtection="1">
      <alignment horizontal="left" vertical="center" wrapText="1"/>
    </xf>
    <xf numFmtId="0" fontId="10" fillId="0" borderId="0" xfId="53" applyNumberFormat="1" applyFont="1" applyAlignment="1" applyProtection="1">
      <alignment horizontal="left" vertical="center" wrapText="1"/>
    </xf>
    <xf numFmtId="0" fontId="10" fillId="0" borderId="0" xfId="53" applyFont="1" applyAlignment="1" applyProtection="1">
      <alignment vertical="center"/>
    </xf>
    <xf numFmtId="0" fontId="10" fillId="0" borderId="0" xfId="53" applyFont="1" applyAlignment="1" applyProtection="1">
      <alignment vertical="center" wrapText="1"/>
    </xf>
    <xf numFmtId="0" fontId="10" fillId="0" borderId="0" xfId="53" applyFont="1" applyAlignment="1" applyProtection="1">
      <alignment horizontal="left" vertical="center" wrapText="1"/>
    </xf>
    <xf numFmtId="0" fontId="9" fillId="0" borderId="0" xfId="53" applyFont="1" applyAlignment="1" applyProtection="1">
      <alignment horizontal="right" vertical="center"/>
    </xf>
    <xf numFmtId="0" fontId="9" fillId="0" borderId="0" xfId="53" applyFont="1" applyFill="1" applyAlignment="1" applyProtection="1">
      <alignment horizontal="right" vertical="center"/>
    </xf>
    <xf numFmtId="0" fontId="4" fillId="0" borderId="1" xfId="53" applyFont="1" applyBorder="1" applyAlignment="1" applyProtection="1">
      <alignment horizontal="center" vertical="center"/>
    </xf>
    <xf numFmtId="0" fontId="5" fillId="0" borderId="1" xfId="53" applyFont="1" applyBorder="1" applyAlignment="1" applyProtection="1">
      <alignment horizontal="center" vertical="center" wrapText="1"/>
    </xf>
    <xf numFmtId="0" fontId="4" fillId="0" borderId="1" xfId="53" applyFont="1" applyBorder="1" applyAlignment="1" applyProtection="1">
      <alignment horizontal="center" vertical="center" wrapText="1"/>
    </xf>
    <xf numFmtId="10" fontId="4" fillId="0" borderId="1" xfId="53" applyNumberFormat="1" applyFont="1" applyBorder="1" applyAlignment="1" applyProtection="1">
      <alignment horizontal="center" vertical="center" wrapText="1"/>
    </xf>
    <xf numFmtId="0" fontId="3" fillId="0" borderId="1" xfId="53" applyNumberFormat="1" applyFont="1" applyBorder="1" applyAlignment="1" applyProtection="1">
      <alignment horizontal="center" vertical="center"/>
    </xf>
    <xf numFmtId="0" fontId="3" fillId="0" borderId="1" xfId="53" applyFont="1" applyBorder="1" applyAlignment="1" applyProtection="1">
      <alignment horizontal="center" vertical="center" wrapText="1"/>
    </xf>
    <xf numFmtId="0" fontId="3" fillId="0" borderId="1" xfId="53" applyFont="1" applyBorder="1" applyAlignment="1" applyProtection="1">
      <alignment horizontal="left" vertical="center" wrapText="1"/>
    </xf>
    <xf numFmtId="0" fontId="3" fillId="0" borderId="1" xfId="53" applyFont="1" applyBorder="1" applyAlignment="1" applyProtection="1">
      <alignment horizontal="center" vertical="center"/>
    </xf>
    <xf numFmtId="177" fontId="3" fillId="0" borderId="1" xfId="53" applyNumberFormat="1" applyFont="1" applyBorder="1" applyAlignment="1" applyProtection="1">
      <alignment horizontal="center" vertical="center"/>
    </xf>
    <xf numFmtId="10" fontId="3" fillId="0" borderId="1" xfId="53" applyNumberFormat="1" applyFont="1" applyBorder="1" applyAlignment="1" applyProtection="1">
      <alignment horizontal="center" vertical="center"/>
    </xf>
    <xf numFmtId="0" fontId="1" fillId="0" borderId="1" xfId="53" applyFont="1" applyBorder="1" applyAlignment="1" applyProtection="1">
      <alignment horizontal="left" vertical="center" wrapText="1"/>
    </xf>
    <xf numFmtId="0" fontId="4" fillId="0" borderId="5" xfId="53" applyNumberFormat="1" applyFont="1" applyBorder="1" applyAlignment="1" applyProtection="1">
      <alignment horizontal="center" vertical="center"/>
    </xf>
    <xf numFmtId="0" fontId="4" fillId="0" borderId="6" xfId="53" applyNumberFormat="1" applyFont="1" applyBorder="1" applyAlignment="1" applyProtection="1">
      <alignment horizontal="center" vertical="center"/>
    </xf>
    <xf numFmtId="0" fontId="4" fillId="0" borderId="7" xfId="53" applyNumberFormat="1" applyFont="1" applyBorder="1" applyAlignment="1" applyProtection="1">
      <alignment horizontal="center" vertical="center"/>
    </xf>
    <xf numFmtId="0" fontId="4" fillId="0" borderId="5" xfId="53" applyFont="1" applyBorder="1" applyAlignment="1" applyProtection="1">
      <alignment horizontal="center" vertical="center"/>
    </xf>
    <xf numFmtId="0" fontId="4" fillId="0" borderId="6" xfId="53" applyFont="1" applyBorder="1" applyAlignment="1" applyProtection="1">
      <alignment horizontal="center" vertical="center"/>
    </xf>
    <xf numFmtId="10" fontId="4" fillId="0" borderId="6" xfId="53" applyNumberFormat="1" applyFont="1" applyBorder="1" applyAlignment="1" applyProtection="1">
      <alignment horizontal="center" vertical="center"/>
    </xf>
    <xf numFmtId="0" fontId="4" fillId="0" borderId="7" xfId="53" applyFont="1" applyBorder="1" applyAlignment="1" applyProtection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49" applyFont="1" applyFill="1" applyAlignment="1">
      <alignment horizontal="center" vertical="center"/>
    </xf>
    <xf numFmtId="177" fontId="4" fillId="0" borderId="1" xfId="53" applyNumberFormat="1" applyFont="1" applyBorder="1" applyAlignment="1" applyProtection="1">
      <alignment horizontal="center" vertical="center"/>
    </xf>
    <xf numFmtId="0" fontId="3" fillId="0" borderId="5" xfId="53" applyFont="1" applyBorder="1" applyAlignment="1" applyProtection="1">
      <alignment horizontal="left" vertical="center"/>
    </xf>
    <xf numFmtId="0" fontId="3" fillId="0" borderId="6" xfId="53" applyFont="1" applyBorder="1" applyAlignment="1" applyProtection="1">
      <alignment horizontal="left" vertical="center"/>
    </xf>
    <xf numFmtId="10" fontId="3" fillId="0" borderId="6" xfId="53" applyNumberFormat="1" applyFont="1" applyBorder="1" applyAlignment="1" applyProtection="1">
      <alignment horizontal="left" vertical="center"/>
    </xf>
    <xf numFmtId="0" fontId="7" fillId="2" borderId="0" xfId="0" applyFont="1" applyFill="1" applyAlignment="1">
      <alignment vertical="center" wrapText="1"/>
    </xf>
    <xf numFmtId="0" fontId="3" fillId="0" borderId="7" xfId="53" applyFont="1" applyBorder="1" applyAlignment="1" applyProtection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3" fillId="0" borderId="0" xfId="53" applyNumberFormat="1" applyFont="1" applyAlignment="1" applyProtection="1">
      <alignment horizontal="left" vertical="center"/>
    </xf>
    <xf numFmtId="0" fontId="3" fillId="0" borderId="0" xfId="53" applyFont="1" applyAlignment="1" applyProtection="1">
      <alignment horizontal="center" vertical="center"/>
    </xf>
    <xf numFmtId="49" fontId="3" fillId="0" borderId="8" xfId="0" applyNumberFormat="1" applyFont="1" applyFill="1" applyBorder="1" applyAlignment="1" applyProtection="1">
      <alignment horizontal="right" vertical="center"/>
    </xf>
    <xf numFmtId="177" fontId="4" fillId="0" borderId="1" xfId="53" applyNumberFormat="1" applyFont="1" applyBorder="1" applyAlignment="1" applyProtection="1">
      <alignment horizontal="center" vertical="center" wrapText="1"/>
    </xf>
    <xf numFmtId="0" fontId="3" fillId="0" borderId="1" xfId="54" applyFont="1" applyBorder="1" applyAlignment="1" applyProtection="1">
      <alignment horizontal="center" vertical="center"/>
    </xf>
    <xf numFmtId="0" fontId="3" fillId="0" borderId="1" xfId="56" applyFont="1" applyBorder="1" applyAlignment="1" applyProtection="1">
      <alignment horizontal="center" vertical="center" wrapText="1"/>
    </xf>
    <xf numFmtId="176" fontId="3" fillId="0" borderId="1" xfId="53" applyNumberFormat="1" applyFont="1" applyFill="1" applyBorder="1" applyAlignment="1" applyProtection="1">
      <alignment horizontal="center" vertical="center" wrapText="1"/>
    </xf>
    <xf numFmtId="177" fontId="3" fillId="0" borderId="1" xfId="53" applyNumberFormat="1" applyFont="1" applyBorder="1" applyAlignment="1" applyProtection="1">
      <alignment horizontal="center" vertical="center" wrapText="1"/>
    </xf>
    <xf numFmtId="10" fontId="3" fillId="0" borderId="1" xfId="53" applyNumberFormat="1" applyFont="1" applyBorder="1" applyAlignment="1" applyProtection="1">
      <alignment horizontal="center" vertical="center" wrapText="1"/>
    </xf>
    <xf numFmtId="177" fontId="11" fillId="0" borderId="1" xfId="50" applyNumberFormat="1" applyFont="1" applyFill="1" applyBorder="1" applyAlignment="1" applyProtection="1">
      <alignment horizontal="center" vertical="center" wrapText="1"/>
    </xf>
    <xf numFmtId="0" fontId="3" fillId="0" borderId="1" xfId="55" applyFont="1" applyBorder="1" applyAlignment="1" applyProtection="1">
      <alignment horizontal="center" vertical="center" wrapText="1"/>
    </xf>
    <xf numFmtId="0" fontId="3" fillId="0" borderId="1" xfId="55" applyFont="1" applyBorder="1" applyAlignment="1" applyProtection="1">
      <alignment horizontal="left" vertical="center" wrapText="1"/>
    </xf>
    <xf numFmtId="177" fontId="3" fillId="0" borderId="1" xfId="55" applyNumberFormat="1" applyFont="1" applyBorder="1" applyAlignment="1" applyProtection="1">
      <alignment horizontal="center" vertical="center" wrapText="1"/>
    </xf>
    <xf numFmtId="0" fontId="3" fillId="0" borderId="1" xfId="52" applyFont="1" applyBorder="1" applyAlignment="1" applyProtection="1">
      <alignment horizontal="center" vertical="center" wrapText="1" readingOrder="1"/>
    </xf>
    <xf numFmtId="0" fontId="3" fillId="0" borderId="1" xfId="55" applyFont="1" applyFill="1" applyBorder="1" applyAlignment="1" applyProtection="1">
      <alignment horizontal="left" vertical="center" wrapText="1"/>
    </xf>
    <xf numFmtId="10" fontId="3" fillId="0" borderId="1" xfId="3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79" fontId="12" fillId="0" borderId="5" xfId="0" applyNumberFormat="1" applyFont="1" applyFill="1" applyBorder="1" applyAlignment="1" applyProtection="1">
      <alignment horizontal="center" vertical="center" wrapText="1"/>
    </xf>
    <xf numFmtId="179" fontId="12" fillId="0" borderId="6" xfId="0" applyNumberFormat="1" applyFont="1" applyFill="1" applyBorder="1" applyAlignment="1" applyProtection="1">
      <alignment horizontal="center" vertical="center" wrapText="1"/>
    </xf>
    <xf numFmtId="179" fontId="12" fillId="0" borderId="7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>
      <alignment horizontal="center" wrapText="1"/>
    </xf>
    <xf numFmtId="179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Protection="1"/>
    <xf numFmtId="49" fontId="14" fillId="0" borderId="0" xfId="52" applyNumberFormat="1" applyFont="1" applyAlignment="1" applyProtection="1">
      <alignment horizontal="center" vertical="center" wrapText="1"/>
    </xf>
    <xf numFmtId="49" fontId="15" fillId="0" borderId="0" xfId="52" applyNumberFormat="1" applyFont="1" applyAlignment="1" applyProtection="1">
      <alignment horizontal="center" vertical="center" wrapText="1"/>
    </xf>
    <xf numFmtId="49" fontId="16" fillId="0" borderId="0" xfId="52" applyNumberFormat="1" applyFont="1" applyAlignment="1" applyProtection="1">
      <alignment horizontal="left" vertical="center" wrapText="1"/>
    </xf>
    <xf numFmtId="49" fontId="17" fillId="0" borderId="0" xfId="52" applyNumberFormat="1" applyFont="1" applyAlignment="1" applyProtection="1">
      <alignment horizontal="left" vertical="center" wrapText="1"/>
    </xf>
    <xf numFmtId="49" fontId="18" fillId="0" borderId="0" xfId="52" applyNumberFormat="1" applyFont="1" applyProtection="1">
      <alignment vertical="center"/>
    </xf>
    <xf numFmtId="49" fontId="19" fillId="0" borderId="0" xfId="52" applyNumberFormat="1" applyFont="1" applyAlignment="1" applyProtection="1">
      <alignment vertical="center" wrapText="1"/>
    </xf>
    <xf numFmtId="49" fontId="19" fillId="0" borderId="0" xfId="52" applyNumberFormat="1" applyFont="1" applyAlignment="1" applyProtection="1">
      <alignment horizontal="right" vertical="center"/>
    </xf>
    <xf numFmtId="49" fontId="20" fillId="0" borderId="1" xfId="52" applyNumberFormat="1" applyFont="1" applyBorder="1" applyAlignment="1" applyProtection="1">
      <alignment horizontal="center" vertical="center" wrapText="1"/>
    </xf>
    <xf numFmtId="49" fontId="21" fillId="0" borderId="5" xfId="52" applyNumberFormat="1" applyFont="1" applyBorder="1" applyAlignment="1" applyProtection="1">
      <alignment horizontal="center" vertical="center" wrapText="1"/>
    </xf>
    <xf numFmtId="49" fontId="21" fillId="0" borderId="6" xfId="52" applyNumberFormat="1" applyFont="1" applyBorder="1" applyAlignment="1" applyProtection="1">
      <alignment horizontal="center" vertical="center" wrapText="1"/>
    </xf>
    <xf numFmtId="49" fontId="21" fillId="0" borderId="7" xfId="52" applyNumberFormat="1" applyFont="1" applyBorder="1" applyAlignment="1" applyProtection="1">
      <alignment horizontal="center" vertical="center" wrapText="1"/>
    </xf>
    <xf numFmtId="177" fontId="21" fillId="0" borderId="1" xfId="52" applyNumberFormat="1" applyFont="1" applyBorder="1" applyAlignment="1" applyProtection="1">
      <alignment horizontal="center" vertical="center" wrapText="1"/>
    </xf>
    <xf numFmtId="0" fontId="22" fillId="0" borderId="1" xfId="52" applyFont="1" applyBorder="1" applyAlignment="1" applyProtection="1">
      <alignment horizontal="center" vertical="center" wrapText="1"/>
    </xf>
    <xf numFmtId="49" fontId="23" fillId="0" borderId="1" xfId="52" applyNumberFormat="1" applyFont="1" applyBorder="1" applyAlignment="1" applyProtection="1">
      <alignment horizontal="center" vertical="center" wrapText="1"/>
    </xf>
    <xf numFmtId="49" fontId="22" fillId="0" borderId="1" xfId="52" applyNumberFormat="1" applyFont="1" applyBorder="1" applyAlignment="1" applyProtection="1">
      <alignment horizontal="center" vertical="center" wrapText="1"/>
    </xf>
    <xf numFmtId="10" fontId="22" fillId="0" borderId="2" xfId="52" applyNumberFormat="1" applyFont="1" applyBorder="1" applyAlignment="1" applyProtection="1">
      <alignment horizontal="center" vertical="center" wrapText="1"/>
      <protection locked="0"/>
    </xf>
    <xf numFmtId="177" fontId="22" fillId="0" borderId="1" xfId="52" applyNumberFormat="1" applyFont="1" applyBorder="1" applyAlignment="1" applyProtection="1">
      <alignment horizontal="center" vertical="center" wrapText="1"/>
    </xf>
    <xf numFmtId="10" fontId="22" fillId="0" borderId="3" xfId="52" applyNumberFormat="1" applyFont="1" applyBorder="1" applyAlignment="1" applyProtection="1">
      <alignment horizontal="center" vertical="center" wrapText="1"/>
      <protection locked="0"/>
    </xf>
    <xf numFmtId="49" fontId="23" fillId="0" borderId="5" xfId="52" applyNumberFormat="1" applyFont="1" applyBorder="1" applyAlignment="1" applyProtection="1">
      <alignment horizontal="center" vertical="center" wrapText="1"/>
    </xf>
    <xf numFmtId="49" fontId="23" fillId="0" borderId="6" xfId="52" applyNumberFormat="1" applyFont="1" applyBorder="1" applyAlignment="1" applyProtection="1">
      <alignment horizontal="center" vertical="center" wrapText="1"/>
    </xf>
    <xf numFmtId="49" fontId="23" fillId="0" borderId="7" xfId="52" applyNumberFormat="1" applyFont="1" applyBorder="1" applyAlignment="1" applyProtection="1">
      <alignment horizontal="center" vertical="center" wrapText="1"/>
    </xf>
    <xf numFmtId="10" fontId="22" fillId="0" borderId="4" xfId="52" applyNumberFormat="1" applyFont="1" applyBorder="1" applyAlignment="1" applyProtection="1">
      <alignment horizontal="center" vertical="center" wrapText="1"/>
      <protection locked="0"/>
    </xf>
    <xf numFmtId="49" fontId="21" fillId="0" borderId="1" xfId="52" applyNumberFormat="1" applyFont="1" applyBorder="1" applyAlignment="1" applyProtection="1">
      <alignment horizontal="center" vertical="center" wrapText="1"/>
    </xf>
    <xf numFmtId="177" fontId="20" fillId="0" borderId="5" xfId="52" applyNumberFormat="1" applyFont="1" applyBorder="1" applyAlignment="1" applyProtection="1">
      <alignment horizontal="center" vertical="center" wrapText="1"/>
    </xf>
    <xf numFmtId="177" fontId="20" fillId="0" borderId="7" xfId="52" applyNumberFormat="1" applyFont="1" applyBorder="1" applyAlignment="1" applyProtection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4" xfId="49"/>
    <cellStyle name="常规 8" xfId="50"/>
    <cellStyle name="常规 2 4 2" xfId="51"/>
    <cellStyle name="常规 18 4" xfId="52"/>
    <cellStyle name="常规 2" xfId="53"/>
    <cellStyle name="常规 10 2" xfId="54"/>
    <cellStyle name="常规 4" xfId="55"/>
    <cellStyle name="常规 20" xfId="56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1699260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1699260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3" name="Text Box 2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1691640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4" name="Text Box 3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1699260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1699260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6" name="Text Box 2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1699260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1699260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8" name="Text Box 2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1691640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9" name="Text Box 3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1699260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1699260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11" name="Text Box 2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1691640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12" name="Text Box 3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1699260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1699260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1699260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15" name="Text Box 2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1691640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16" name="Text Box 3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1699260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1699260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18" name="Text Box 2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1699260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1699260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20" name="Text Box 2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1691640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21" name="Text Box 3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1699260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1699260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23" name="Text Box 2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1691640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24" name="Text Box 3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1699260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1699260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1699260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27" name="Text Box 2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1691640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28" name="Text Box 3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1699260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1699260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30" name="Text Box 2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1699260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1699260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32" name="Text Box 2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1691640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33" name="Text Box 3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1699260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1699260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35" name="Text Box 2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1691640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36" name="Text Box 3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1699260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1699260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1699260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39" name="Text Box 2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1691640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40" name="Text Box 3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1699260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1699260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42" name="Text Box 2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1699260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1699260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44" name="Text Box 2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1691640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45" name="Text Box 3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1699260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1699260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47" name="Text Box 2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1691640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48" name="Text Box 3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1699260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1699260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1699260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51" name="Text Box 2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1691640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52" name="Text Box 3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1699260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1699260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54" name="Text Box 2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1699260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1699260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56" name="Text Box 2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1691640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57" name="Text Box 3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1699260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1699260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59" name="Text Box 2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1691640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60" name="Text Box 3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1699260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1699260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1699260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63" name="Text Box 2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1691640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64" name="Text Box 3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1699260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1699260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66" name="Text Box 2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1699260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1699260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68" name="Text Box 2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1691640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69" name="Text Box 3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1699260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1699260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71" name="Text Box 2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1691640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72" name="Text Box 3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1699260</xdr:colOff>
      <xdr:row>63</xdr:row>
      <xdr:rowOff>0</xdr:rowOff>
    </xdr:from>
    <xdr:to>
      <xdr:col>2</xdr:col>
      <xdr:colOff>83820</xdr:colOff>
      <xdr:row>64</xdr:row>
      <xdr:rowOff>92710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1617345" y="52422425"/>
          <a:ext cx="8382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view="pageBreakPreview" zoomScaleNormal="100" workbookViewId="0">
      <selection activeCell="F11" sqref="F11"/>
    </sheetView>
  </sheetViews>
  <sheetFormatPr defaultColWidth="9" defaultRowHeight="13.5" outlineLevelRow="7" outlineLevelCol="5"/>
  <cols>
    <col min="1" max="1" width="9" style="100" customWidth="1"/>
    <col min="2" max="3" width="12.25" style="100" customWidth="1"/>
    <col min="4" max="4" width="9.33333333333333" style="100" customWidth="1"/>
    <col min="5" max="5" width="19.6666666666667" style="100" customWidth="1"/>
    <col min="6" max="6" width="23" style="100" customWidth="1"/>
    <col min="7" max="7" width="9" style="100"/>
    <col min="8" max="8" width="10.6666666666667" style="100"/>
    <col min="9" max="16384" width="9" style="100"/>
  </cols>
  <sheetData>
    <row r="1" ht="40" customHeight="1" spans="1:6">
      <c r="A1" s="101" t="s">
        <v>0</v>
      </c>
      <c r="B1" s="102"/>
      <c r="C1" s="102"/>
      <c r="D1" s="102"/>
      <c r="E1" s="102"/>
      <c r="F1" s="102"/>
    </row>
    <row r="2" ht="22" customHeight="1" spans="1:6">
      <c r="A2" s="103" t="s">
        <v>1</v>
      </c>
      <c r="B2" s="104"/>
      <c r="C2" s="104"/>
      <c r="D2" s="104"/>
      <c r="E2" s="104"/>
      <c r="F2" s="104"/>
    </row>
    <row r="3" ht="22" customHeight="1" spans="1:6">
      <c r="A3" s="105"/>
      <c r="B3" s="106"/>
      <c r="C3" s="106"/>
      <c r="D3" s="106"/>
      <c r="E3" s="107" t="s">
        <v>2</v>
      </c>
      <c r="F3" s="107"/>
    </row>
    <row r="4" ht="36" customHeight="1" spans="1:6">
      <c r="A4" s="108" t="s">
        <v>3</v>
      </c>
      <c r="B4" s="109" t="s">
        <v>4</v>
      </c>
      <c r="C4" s="110"/>
      <c r="D4" s="111"/>
      <c r="E4" s="111" t="s">
        <v>5</v>
      </c>
      <c r="F4" s="112" t="s">
        <v>6</v>
      </c>
    </row>
    <row r="5" ht="24" customHeight="1" spans="1:6">
      <c r="A5" s="113">
        <v>1</v>
      </c>
      <c r="B5" s="114" t="s">
        <v>7</v>
      </c>
      <c r="C5" s="115"/>
      <c r="D5" s="115"/>
      <c r="E5" s="116">
        <v>0</v>
      </c>
      <c r="F5" s="117">
        <f>巡检维护!E11</f>
        <v>388830</v>
      </c>
    </row>
    <row r="6" ht="24" customHeight="1" spans="1:6">
      <c r="A6" s="113">
        <v>2</v>
      </c>
      <c r="B6" s="114" t="s">
        <v>8</v>
      </c>
      <c r="C6" s="115"/>
      <c r="D6" s="115"/>
      <c r="E6" s="118"/>
      <c r="F6" s="117">
        <f>备品备件!E64</f>
        <v>301563</v>
      </c>
    </row>
    <row r="7" ht="24" customHeight="1" spans="1:6">
      <c r="A7" s="113">
        <v>3</v>
      </c>
      <c r="B7" s="119" t="s">
        <v>9</v>
      </c>
      <c r="C7" s="120"/>
      <c r="D7" s="121"/>
      <c r="E7" s="122"/>
      <c r="F7" s="117">
        <f>站内设施维护!E14</f>
        <v>98000</v>
      </c>
    </row>
    <row r="8" ht="24" customHeight="1" spans="1:6">
      <c r="A8" s="113">
        <v>4</v>
      </c>
      <c r="B8" s="123" t="s">
        <v>10</v>
      </c>
      <c r="C8" s="108"/>
      <c r="D8" s="108"/>
      <c r="E8" s="124">
        <f>SUM(F5:F7)</f>
        <v>788393</v>
      </c>
      <c r="F8" s="125"/>
    </row>
  </sheetData>
  <sheetProtection password="CC33" sheet="1" formatColumns="0" formatRows="0" objects="1"/>
  <mergeCells count="10">
    <mergeCell ref="A1:F1"/>
    <mergeCell ref="A2:F2"/>
    <mergeCell ref="E3:F3"/>
    <mergeCell ref="B4:D4"/>
    <mergeCell ref="B5:D5"/>
    <mergeCell ref="B6:D6"/>
    <mergeCell ref="B7:D7"/>
    <mergeCell ref="B8:D8"/>
    <mergeCell ref="E8:F8"/>
    <mergeCell ref="E5:E7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view="pageBreakPreview" zoomScaleNormal="100" workbookViewId="0">
      <selection activeCell="A3" sqref="A3"/>
    </sheetView>
  </sheetViews>
  <sheetFormatPr defaultColWidth="9" defaultRowHeight="13.5"/>
  <cols>
    <col min="1" max="1" width="6.125" style="76" customWidth="1"/>
    <col min="2" max="2" width="12.375" style="76" customWidth="1"/>
    <col min="3" max="3" width="20.75" style="77" customWidth="1"/>
    <col min="4" max="4" width="6.625" style="77" customWidth="1"/>
    <col min="5" max="5" width="6.125" style="77" customWidth="1"/>
    <col min="6" max="6" width="9.625" style="77" customWidth="1"/>
    <col min="7" max="7" width="7.375" style="76" customWidth="1"/>
    <col min="8" max="8" width="8.75" style="76" customWidth="1"/>
    <col min="9" max="9" width="8.625" style="76" customWidth="1"/>
    <col min="10" max="10" width="7.125" style="76" customWidth="1"/>
    <col min="11" max="11" width="9" style="76"/>
    <col min="12" max="13" width="9.66666666666667" style="76"/>
    <col min="14" max="16384" width="9" style="76"/>
  </cols>
  <sheetData>
    <row r="1" ht="40" customHeight="1" spans="1:10">
      <c r="A1" s="40" t="s">
        <v>7</v>
      </c>
      <c r="B1" s="40"/>
      <c r="C1" s="40"/>
      <c r="D1" s="40"/>
      <c r="E1" s="40"/>
      <c r="F1" s="40"/>
      <c r="G1" s="40"/>
      <c r="H1" s="40"/>
      <c r="I1" s="40"/>
      <c r="J1" s="40"/>
    </row>
    <row r="2" ht="22" customHeight="1" spans="1:10">
      <c r="A2" s="78" t="str">
        <f>费用汇总表!A2</f>
        <v>项目名称：六合区2025年度货车动态称重监测点及相关系统维护项目（非现场综合执法系统维护）</v>
      </c>
      <c r="B2" s="78"/>
      <c r="C2" s="78"/>
      <c r="D2" s="78"/>
      <c r="E2" s="78"/>
      <c r="F2" s="78"/>
      <c r="G2" s="78"/>
      <c r="H2" s="78"/>
      <c r="I2" s="78"/>
      <c r="J2" s="78"/>
    </row>
    <row r="3" ht="22" customHeight="1" spans="1:10">
      <c r="A3" s="79"/>
      <c r="B3" s="79"/>
      <c r="C3" s="79"/>
      <c r="D3" s="79"/>
      <c r="E3" s="79"/>
      <c r="F3" s="80" t="s">
        <v>2</v>
      </c>
      <c r="G3" s="80"/>
      <c r="H3" s="80"/>
      <c r="I3" s="80"/>
      <c r="J3" s="80"/>
    </row>
    <row r="4" ht="26" customHeight="1" spans="1:10">
      <c r="A4" s="52" t="s">
        <v>11</v>
      </c>
      <c r="B4" s="52" t="s">
        <v>12</v>
      </c>
      <c r="C4" s="52" t="s">
        <v>13</v>
      </c>
      <c r="D4" s="52" t="s">
        <v>14</v>
      </c>
      <c r="E4" s="81" t="s">
        <v>15</v>
      </c>
      <c r="F4" s="81" t="s">
        <v>16</v>
      </c>
      <c r="G4" s="81" t="s">
        <v>17</v>
      </c>
      <c r="H4" s="81" t="s">
        <v>18</v>
      </c>
      <c r="I4" s="81" t="s">
        <v>19</v>
      </c>
      <c r="J4" s="81" t="s">
        <v>20</v>
      </c>
    </row>
    <row r="5" ht="26" customHeight="1" spans="1:10">
      <c r="A5" s="82">
        <v>1</v>
      </c>
      <c r="B5" s="83" t="s">
        <v>21</v>
      </c>
      <c r="C5" s="56" t="s">
        <v>22</v>
      </c>
      <c r="D5" s="55" t="s">
        <v>23</v>
      </c>
      <c r="E5" s="84">
        <v>365</v>
      </c>
      <c r="F5" s="85">
        <v>312</v>
      </c>
      <c r="G5" s="86">
        <f>费用汇总表!$E$5</f>
        <v>0</v>
      </c>
      <c r="H5" s="87">
        <f t="shared" ref="H5:H10" si="0">IF(F5="","",ROUND(F5*(1-G5),2))</f>
        <v>312</v>
      </c>
      <c r="I5" s="87">
        <f t="shared" ref="I5:I10" si="1">IF(E5="","",ROUND(E5*H5,2))</f>
        <v>113880</v>
      </c>
      <c r="J5" s="87" t="s">
        <v>24</v>
      </c>
    </row>
    <row r="6" ht="36" customHeight="1" spans="1:10">
      <c r="A6" s="82">
        <v>2</v>
      </c>
      <c r="B6" s="83" t="s">
        <v>25</v>
      </c>
      <c r="C6" s="56" t="s">
        <v>26</v>
      </c>
      <c r="D6" s="55" t="s">
        <v>27</v>
      </c>
      <c r="E6" s="88">
        <v>16</v>
      </c>
      <c r="F6" s="85">
        <v>4500</v>
      </c>
      <c r="G6" s="86">
        <f>费用汇总表!$E$5</f>
        <v>0</v>
      </c>
      <c r="H6" s="87">
        <f t="shared" si="0"/>
        <v>4500</v>
      </c>
      <c r="I6" s="87">
        <f t="shared" si="1"/>
        <v>72000</v>
      </c>
      <c r="J6" s="87"/>
    </row>
    <row r="7" ht="26" customHeight="1" spans="1:10">
      <c r="A7" s="82">
        <v>3</v>
      </c>
      <c r="B7" s="83" t="s">
        <v>28</v>
      </c>
      <c r="C7" s="89" t="s">
        <v>29</v>
      </c>
      <c r="D7" s="55" t="s">
        <v>30</v>
      </c>
      <c r="E7" s="88">
        <v>1</v>
      </c>
      <c r="F7" s="85">
        <v>550</v>
      </c>
      <c r="G7" s="86">
        <f>费用汇总表!$E$5</f>
        <v>0</v>
      </c>
      <c r="H7" s="87">
        <f t="shared" si="0"/>
        <v>550</v>
      </c>
      <c r="I7" s="87">
        <f t="shared" si="1"/>
        <v>550</v>
      </c>
      <c r="J7" s="87" t="s">
        <v>24</v>
      </c>
    </row>
    <row r="8" ht="102" customHeight="1" spans="1:10">
      <c r="A8" s="82">
        <v>4</v>
      </c>
      <c r="B8" s="83" t="s">
        <v>31</v>
      </c>
      <c r="C8" s="89" t="s">
        <v>32</v>
      </c>
      <c r="D8" s="55" t="s">
        <v>33</v>
      </c>
      <c r="E8" s="88">
        <v>20</v>
      </c>
      <c r="F8" s="85">
        <v>1100</v>
      </c>
      <c r="G8" s="86">
        <f>费用汇总表!$E$5</f>
        <v>0</v>
      </c>
      <c r="H8" s="87">
        <f t="shared" si="0"/>
        <v>1100</v>
      </c>
      <c r="I8" s="87">
        <f t="shared" si="1"/>
        <v>22000</v>
      </c>
      <c r="J8" s="87" t="s">
        <v>24</v>
      </c>
    </row>
    <row r="9" ht="32" customHeight="1" spans="1:16">
      <c r="A9" s="82">
        <v>5</v>
      </c>
      <c r="B9" s="88" t="s">
        <v>34</v>
      </c>
      <c r="C9" s="89" t="s">
        <v>35</v>
      </c>
      <c r="D9" s="88" t="s">
        <v>27</v>
      </c>
      <c r="E9" s="88">
        <v>8</v>
      </c>
      <c r="F9" s="90">
        <v>3800</v>
      </c>
      <c r="G9" s="86">
        <f>费用汇总表!$E$5</f>
        <v>0</v>
      </c>
      <c r="H9" s="87">
        <f t="shared" si="0"/>
        <v>3800</v>
      </c>
      <c r="I9" s="87">
        <f t="shared" si="1"/>
        <v>30400</v>
      </c>
      <c r="J9" s="87"/>
      <c r="P9" s="98"/>
    </row>
    <row r="10" ht="57" customHeight="1" spans="1:16">
      <c r="A10" s="82">
        <v>6</v>
      </c>
      <c r="B10" s="91" t="s">
        <v>36</v>
      </c>
      <c r="C10" s="92" t="s">
        <v>37</v>
      </c>
      <c r="D10" s="88" t="s">
        <v>38</v>
      </c>
      <c r="E10" s="88">
        <v>1</v>
      </c>
      <c r="F10" s="90">
        <v>150000</v>
      </c>
      <c r="G10" s="93">
        <v>0</v>
      </c>
      <c r="H10" s="87">
        <f t="shared" si="0"/>
        <v>150000</v>
      </c>
      <c r="I10" s="87">
        <f t="shared" si="1"/>
        <v>150000</v>
      </c>
      <c r="J10" s="87"/>
      <c r="P10" s="98"/>
    </row>
    <row r="11" ht="26" customHeight="1" spans="1:16">
      <c r="A11" s="94" t="s">
        <v>39</v>
      </c>
      <c r="B11" s="94"/>
      <c r="C11" s="94"/>
      <c r="D11" s="94"/>
      <c r="E11" s="95">
        <f>SUM(I5:I10)</f>
        <v>388830</v>
      </c>
      <c r="F11" s="96"/>
      <c r="G11" s="96"/>
      <c r="H11" s="97"/>
      <c r="I11" s="99" t="s">
        <v>40</v>
      </c>
      <c r="J11" s="99"/>
      <c r="P11" s="98"/>
    </row>
    <row r="12" ht="21" customHeight="1" spans="16:16">
      <c r="P12" s="98"/>
    </row>
    <row r="13" ht="21" customHeight="1"/>
  </sheetData>
  <sheetProtection password="CC33" sheet="1" formatColumns="0" formatRows="0" objects="1"/>
  <mergeCells count="5">
    <mergeCell ref="A1:J1"/>
    <mergeCell ref="A2:J2"/>
    <mergeCell ref="F3:J3"/>
    <mergeCell ref="A11:D11"/>
    <mergeCell ref="E11:H11"/>
  </mergeCells>
  <printOptions horizontalCentered="1"/>
  <pageMargins left="0.511805555555556" right="0.511805555555556" top="0.751388888888889" bottom="0.751388888888889" header="0.298611111111111" footer="0.298611111111111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4"/>
  <sheetViews>
    <sheetView view="pageBreakPreview" zoomScaleNormal="100" workbookViewId="0">
      <selection activeCell="A3" sqref="A3"/>
    </sheetView>
  </sheetViews>
  <sheetFormatPr defaultColWidth="10" defaultRowHeight="26.1" customHeight="1"/>
  <cols>
    <col min="1" max="1" width="8" style="34" customWidth="1"/>
    <col min="2" max="2" width="13.225" style="35" customWidth="1"/>
    <col min="3" max="3" width="34.6666666666667" style="36" customWidth="1"/>
    <col min="4" max="4" width="5.73333333333333" style="37" customWidth="1"/>
    <col min="5" max="5" width="5.73333333333333" style="34" customWidth="1"/>
    <col min="6" max="6" width="11.6666666666667" style="38" customWidth="1"/>
    <col min="7" max="7" width="8.775" style="39" customWidth="1"/>
    <col min="8" max="8" width="10.775" style="34" customWidth="1"/>
    <col min="9" max="9" width="11.225" style="34" customWidth="1"/>
    <col min="10" max="10" width="9.5" style="37" customWidth="1"/>
    <col min="11" max="11" width="13.3833333333333" style="37" customWidth="1"/>
    <col min="12" max="12" width="13.775" style="37" customWidth="1"/>
    <col min="13" max="14" width="6.13333333333333" style="37" customWidth="1"/>
    <col min="15" max="22" width="5.13333333333333" style="34" customWidth="1"/>
    <col min="23" max="253" width="10" style="34"/>
    <col min="254" max="254" width="7.5" style="34" customWidth="1"/>
    <col min="255" max="255" width="18" style="34" customWidth="1"/>
    <col min="256" max="256" width="11.8833333333333" style="34" customWidth="1"/>
    <col min="257" max="257" width="6.13333333333333" style="34" customWidth="1"/>
    <col min="258" max="258" width="9.5" style="34" customWidth="1"/>
    <col min="259" max="260" width="12.6333333333333" style="34" customWidth="1"/>
    <col min="261" max="261" width="11.5" style="34" customWidth="1"/>
    <col min="262" max="262" width="9.5" style="34" customWidth="1"/>
    <col min="263" max="263" width="8.88333333333333" style="34" customWidth="1"/>
    <col min="264" max="264" width="8.13333333333333" style="34" customWidth="1"/>
    <col min="265" max="265" width="12.5" style="34" customWidth="1"/>
    <col min="266" max="266" width="9.5" style="34" customWidth="1"/>
    <col min="267" max="267" width="13.3833333333333" style="34" customWidth="1"/>
    <col min="268" max="270" width="6.13333333333333" style="34" customWidth="1"/>
    <col min="271" max="278" width="5.13333333333333" style="34" customWidth="1"/>
    <col min="279" max="509" width="10" style="34"/>
    <col min="510" max="510" width="7.5" style="34" customWidth="1"/>
    <col min="511" max="511" width="18" style="34" customWidth="1"/>
    <col min="512" max="512" width="11.8833333333333" style="34" customWidth="1"/>
    <col min="513" max="513" width="6.13333333333333" style="34" customWidth="1"/>
    <col min="514" max="514" width="9.5" style="34" customWidth="1"/>
    <col min="515" max="516" width="12.6333333333333" style="34" customWidth="1"/>
    <col min="517" max="517" width="11.5" style="34" customWidth="1"/>
    <col min="518" max="518" width="9.5" style="34" customWidth="1"/>
    <col min="519" max="519" width="8.88333333333333" style="34" customWidth="1"/>
    <col min="520" max="520" width="8.13333333333333" style="34" customWidth="1"/>
    <col min="521" max="521" width="12.5" style="34" customWidth="1"/>
    <col min="522" max="522" width="9.5" style="34" customWidth="1"/>
    <col min="523" max="523" width="13.3833333333333" style="34" customWidth="1"/>
    <col min="524" max="526" width="6.13333333333333" style="34" customWidth="1"/>
    <col min="527" max="534" width="5.13333333333333" style="34" customWidth="1"/>
    <col min="535" max="765" width="10" style="34"/>
    <col min="766" max="766" width="7.5" style="34" customWidth="1"/>
    <col min="767" max="767" width="18" style="34" customWidth="1"/>
    <col min="768" max="768" width="11.8833333333333" style="34" customWidth="1"/>
    <col min="769" max="769" width="6.13333333333333" style="34" customWidth="1"/>
    <col min="770" max="770" width="9.5" style="34" customWidth="1"/>
    <col min="771" max="772" width="12.6333333333333" style="34" customWidth="1"/>
    <col min="773" max="773" width="11.5" style="34" customWidth="1"/>
    <col min="774" max="774" width="9.5" style="34" customWidth="1"/>
    <col min="775" max="775" width="8.88333333333333" style="34" customWidth="1"/>
    <col min="776" max="776" width="8.13333333333333" style="34" customWidth="1"/>
    <col min="777" max="777" width="12.5" style="34" customWidth="1"/>
    <col min="778" max="778" width="9.5" style="34" customWidth="1"/>
    <col min="779" max="779" width="13.3833333333333" style="34" customWidth="1"/>
    <col min="780" max="782" width="6.13333333333333" style="34" customWidth="1"/>
    <col min="783" max="790" width="5.13333333333333" style="34" customWidth="1"/>
    <col min="791" max="1021" width="10" style="34"/>
    <col min="1022" max="1022" width="7.5" style="34" customWidth="1"/>
    <col min="1023" max="1023" width="18" style="34" customWidth="1"/>
    <col min="1024" max="1024" width="11.8833333333333" style="34" customWidth="1"/>
    <col min="1025" max="1025" width="6.13333333333333" style="34" customWidth="1"/>
    <col min="1026" max="1026" width="9.5" style="34" customWidth="1"/>
    <col min="1027" max="1028" width="12.6333333333333" style="34" customWidth="1"/>
    <col min="1029" max="1029" width="11.5" style="34" customWidth="1"/>
    <col min="1030" max="1030" width="9.5" style="34" customWidth="1"/>
    <col min="1031" max="1031" width="8.88333333333333" style="34" customWidth="1"/>
    <col min="1032" max="1032" width="8.13333333333333" style="34" customWidth="1"/>
    <col min="1033" max="1033" width="12.5" style="34" customWidth="1"/>
    <col min="1034" max="1034" width="9.5" style="34" customWidth="1"/>
    <col min="1035" max="1035" width="13.3833333333333" style="34" customWidth="1"/>
    <col min="1036" max="1038" width="6.13333333333333" style="34" customWidth="1"/>
    <col min="1039" max="1046" width="5.13333333333333" style="34" customWidth="1"/>
    <col min="1047" max="1277" width="10" style="34"/>
    <col min="1278" max="1278" width="7.5" style="34" customWidth="1"/>
    <col min="1279" max="1279" width="18" style="34" customWidth="1"/>
    <col min="1280" max="1280" width="11.8833333333333" style="34" customWidth="1"/>
    <col min="1281" max="1281" width="6.13333333333333" style="34" customWidth="1"/>
    <col min="1282" max="1282" width="9.5" style="34" customWidth="1"/>
    <col min="1283" max="1284" width="12.6333333333333" style="34" customWidth="1"/>
    <col min="1285" max="1285" width="11.5" style="34" customWidth="1"/>
    <col min="1286" max="1286" width="9.5" style="34" customWidth="1"/>
    <col min="1287" max="1287" width="8.88333333333333" style="34" customWidth="1"/>
    <col min="1288" max="1288" width="8.13333333333333" style="34" customWidth="1"/>
    <col min="1289" max="1289" width="12.5" style="34" customWidth="1"/>
    <col min="1290" max="1290" width="9.5" style="34" customWidth="1"/>
    <col min="1291" max="1291" width="13.3833333333333" style="34" customWidth="1"/>
    <col min="1292" max="1294" width="6.13333333333333" style="34" customWidth="1"/>
    <col min="1295" max="1302" width="5.13333333333333" style="34" customWidth="1"/>
    <col min="1303" max="1533" width="10" style="34"/>
    <col min="1534" max="1534" width="7.5" style="34" customWidth="1"/>
    <col min="1535" max="1535" width="18" style="34" customWidth="1"/>
    <col min="1536" max="1536" width="11.8833333333333" style="34" customWidth="1"/>
    <col min="1537" max="1537" width="6.13333333333333" style="34" customWidth="1"/>
    <col min="1538" max="1538" width="9.5" style="34" customWidth="1"/>
    <col min="1539" max="1540" width="12.6333333333333" style="34" customWidth="1"/>
    <col min="1541" max="1541" width="11.5" style="34" customWidth="1"/>
    <col min="1542" max="1542" width="9.5" style="34" customWidth="1"/>
    <col min="1543" max="1543" width="8.88333333333333" style="34" customWidth="1"/>
    <col min="1544" max="1544" width="8.13333333333333" style="34" customWidth="1"/>
    <col min="1545" max="1545" width="12.5" style="34" customWidth="1"/>
    <col min="1546" max="1546" width="9.5" style="34" customWidth="1"/>
    <col min="1547" max="1547" width="13.3833333333333" style="34" customWidth="1"/>
    <col min="1548" max="1550" width="6.13333333333333" style="34" customWidth="1"/>
    <col min="1551" max="1558" width="5.13333333333333" style="34" customWidth="1"/>
    <col min="1559" max="1789" width="10" style="34"/>
    <col min="1790" max="1790" width="7.5" style="34" customWidth="1"/>
    <col min="1791" max="1791" width="18" style="34" customWidth="1"/>
    <col min="1792" max="1792" width="11.8833333333333" style="34" customWidth="1"/>
    <col min="1793" max="1793" width="6.13333333333333" style="34" customWidth="1"/>
    <col min="1794" max="1794" width="9.5" style="34" customWidth="1"/>
    <col min="1795" max="1796" width="12.6333333333333" style="34" customWidth="1"/>
    <col min="1797" max="1797" width="11.5" style="34" customWidth="1"/>
    <col min="1798" max="1798" width="9.5" style="34" customWidth="1"/>
    <col min="1799" max="1799" width="8.88333333333333" style="34" customWidth="1"/>
    <col min="1800" max="1800" width="8.13333333333333" style="34" customWidth="1"/>
    <col min="1801" max="1801" width="12.5" style="34" customWidth="1"/>
    <col min="1802" max="1802" width="9.5" style="34" customWidth="1"/>
    <col min="1803" max="1803" width="13.3833333333333" style="34" customWidth="1"/>
    <col min="1804" max="1806" width="6.13333333333333" style="34" customWidth="1"/>
    <col min="1807" max="1814" width="5.13333333333333" style="34" customWidth="1"/>
    <col min="1815" max="2045" width="10" style="34"/>
    <col min="2046" max="2046" width="7.5" style="34" customWidth="1"/>
    <col min="2047" max="2047" width="18" style="34" customWidth="1"/>
    <col min="2048" max="2048" width="11.8833333333333" style="34" customWidth="1"/>
    <col min="2049" max="2049" width="6.13333333333333" style="34" customWidth="1"/>
    <col min="2050" max="2050" width="9.5" style="34" customWidth="1"/>
    <col min="2051" max="2052" width="12.6333333333333" style="34" customWidth="1"/>
    <col min="2053" max="2053" width="11.5" style="34" customWidth="1"/>
    <col min="2054" max="2054" width="9.5" style="34" customWidth="1"/>
    <col min="2055" max="2055" width="8.88333333333333" style="34" customWidth="1"/>
    <col min="2056" max="2056" width="8.13333333333333" style="34" customWidth="1"/>
    <col min="2057" max="2057" width="12.5" style="34" customWidth="1"/>
    <col min="2058" max="2058" width="9.5" style="34" customWidth="1"/>
    <col min="2059" max="2059" width="13.3833333333333" style="34" customWidth="1"/>
    <col min="2060" max="2062" width="6.13333333333333" style="34" customWidth="1"/>
    <col min="2063" max="2070" width="5.13333333333333" style="34" customWidth="1"/>
    <col min="2071" max="2301" width="10" style="34"/>
    <col min="2302" max="2302" width="7.5" style="34" customWidth="1"/>
    <col min="2303" max="2303" width="18" style="34" customWidth="1"/>
    <col min="2304" max="2304" width="11.8833333333333" style="34" customWidth="1"/>
    <col min="2305" max="2305" width="6.13333333333333" style="34" customWidth="1"/>
    <col min="2306" max="2306" width="9.5" style="34" customWidth="1"/>
    <col min="2307" max="2308" width="12.6333333333333" style="34" customWidth="1"/>
    <col min="2309" max="2309" width="11.5" style="34" customWidth="1"/>
    <col min="2310" max="2310" width="9.5" style="34" customWidth="1"/>
    <col min="2311" max="2311" width="8.88333333333333" style="34" customWidth="1"/>
    <col min="2312" max="2312" width="8.13333333333333" style="34" customWidth="1"/>
    <col min="2313" max="2313" width="12.5" style="34" customWidth="1"/>
    <col min="2314" max="2314" width="9.5" style="34" customWidth="1"/>
    <col min="2315" max="2315" width="13.3833333333333" style="34" customWidth="1"/>
    <col min="2316" max="2318" width="6.13333333333333" style="34" customWidth="1"/>
    <col min="2319" max="2326" width="5.13333333333333" style="34" customWidth="1"/>
    <col min="2327" max="2557" width="10" style="34"/>
    <col min="2558" max="2558" width="7.5" style="34" customWidth="1"/>
    <col min="2559" max="2559" width="18" style="34" customWidth="1"/>
    <col min="2560" max="2560" width="11.8833333333333" style="34" customWidth="1"/>
    <col min="2561" max="2561" width="6.13333333333333" style="34" customWidth="1"/>
    <col min="2562" max="2562" width="9.5" style="34" customWidth="1"/>
    <col min="2563" max="2564" width="12.6333333333333" style="34" customWidth="1"/>
    <col min="2565" max="2565" width="11.5" style="34" customWidth="1"/>
    <col min="2566" max="2566" width="9.5" style="34" customWidth="1"/>
    <col min="2567" max="2567" width="8.88333333333333" style="34" customWidth="1"/>
    <col min="2568" max="2568" width="8.13333333333333" style="34" customWidth="1"/>
    <col min="2569" max="2569" width="12.5" style="34" customWidth="1"/>
    <col min="2570" max="2570" width="9.5" style="34" customWidth="1"/>
    <col min="2571" max="2571" width="13.3833333333333" style="34" customWidth="1"/>
    <col min="2572" max="2574" width="6.13333333333333" style="34" customWidth="1"/>
    <col min="2575" max="2582" width="5.13333333333333" style="34" customWidth="1"/>
    <col min="2583" max="2813" width="10" style="34"/>
    <col min="2814" max="2814" width="7.5" style="34" customWidth="1"/>
    <col min="2815" max="2815" width="18" style="34" customWidth="1"/>
    <col min="2816" max="2816" width="11.8833333333333" style="34" customWidth="1"/>
    <col min="2817" max="2817" width="6.13333333333333" style="34" customWidth="1"/>
    <col min="2818" max="2818" width="9.5" style="34" customWidth="1"/>
    <col min="2819" max="2820" width="12.6333333333333" style="34" customWidth="1"/>
    <col min="2821" max="2821" width="11.5" style="34" customWidth="1"/>
    <col min="2822" max="2822" width="9.5" style="34" customWidth="1"/>
    <col min="2823" max="2823" width="8.88333333333333" style="34" customWidth="1"/>
    <col min="2824" max="2824" width="8.13333333333333" style="34" customWidth="1"/>
    <col min="2825" max="2825" width="12.5" style="34" customWidth="1"/>
    <col min="2826" max="2826" width="9.5" style="34" customWidth="1"/>
    <col min="2827" max="2827" width="13.3833333333333" style="34" customWidth="1"/>
    <col min="2828" max="2830" width="6.13333333333333" style="34" customWidth="1"/>
    <col min="2831" max="2838" width="5.13333333333333" style="34" customWidth="1"/>
    <col min="2839" max="3069" width="10" style="34"/>
    <col min="3070" max="3070" width="7.5" style="34" customWidth="1"/>
    <col min="3071" max="3071" width="18" style="34" customWidth="1"/>
    <col min="3072" max="3072" width="11.8833333333333" style="34" customWidth="1"/>
    <col min="3073" max="3073" width="6.13333333333333" style="34" customWidth="1"/>
    <col min="3074" max="3074" width="9.5" style="34" customWidth="1"/>
    <col min="3075" max="3076" width="12.6333333333333" style="34" customWidth="1"/>
    <col min="3077" max="3077" width="11.5" style="34" customWidth="1"/>
    <col min="3078" max="3078" width="9.5" style="34" customWidth="1"/>
    <col min="3079" max="3079" width="8.88333333333333" style="34" customWidth="1"/>
    <col min="3080" max="3080" width="8.13333333333333" style="34" customWidth="1"/>
    <col min="3081" max="3081" width="12.5" style="34" customWidth="1"/>
    <col min="3082" max="3082" width="9.5" style="34" customWidth="1"/>
    <col min="3083" max="3083" width="13.3833333333333" style="34" customWidth="1"/>
    <col min="3084" max="3086" width="6.13333333333333" style="34" customWidth="1"/>
    <col min="3087" max="3094" width="5.13333333333333" style="34" customWidth="1"/>
    <col min="3095" max="3325" width="10" style="34"/>
    <col min="3326" max="3326" width="7.5" style="34" customWidth="1"/>
    <col min="3327" max="3327" width="18" style="34" customWidth="1"/>
    <col min="3328" max="3328" width="11.8833333333333" style="34" customWidth="1"/>
    <col min="3329" max="3329" width="6.13333333333333" style="34" customWidth="1"/>
    <col min="3330" max="3330" width="9.5" style="34" customWidth="1"/>
    <col min="3331" max="3332" width="12.6333333333333" style="34" customWidth="1"/>
    <col min="3333" max="3333" width="11.5" style="34" customWidth="1"/>
    <col min="3334" max="3334" width="9.5" style="34" customWidth="1"/>
    <col min="3335" max="3335" width="8.88333333333333" style="34" customWidth="1"/>
    <col min="3336" max="3336" width="8.13333333333333" style="34" customWidth="1"/>
    <col min="3337" max="3337" width="12.5" style="34" customWidth="1"/>
    <col min="3338" max="3338" width="9.5" style="34" customWidth="1"/>
    <col min="3339" max="3339" width="13.3833333333333" style="34" customWidth="1"/>
    <col min="3340" max="3342" width="6.13333333333333" style="34" customWidth="1"/>
    <col min="3343" max="3350" width="5.13333333333333" style="34" customWidth="1"/>
    <col min="3351" max="3581" width="10" style="34"/>
    <col min="3582" max="3582" width="7.5" style="34" customWidth="1"/>
    <col min="3583" max="3583" width="18" style="34" customWidth="1"/>
    <col min="3584" max="3584" width="11.8833333333333" style="34" customWidth="1"/>
    <col min="3585" max="3585" width="6.13333333333333" style="34" customWidth="1"/>
    <col min="3586" max="3586" width="9.5" style="34" customWidth="1"/>
    <col min="3587" max="3588" width="12.6333333333333" style="34" customWidth="1"/>
    <col min="3589" max="3589" width="11.5" style="34" customWidth="1"/>
    <col min="3590" max="3590" width="9.5" style="34" customWidth="1"/>
    <col min="3591" max="3591" width="8.88333333333333" style="34" customWidth="1"/>
    <col min="3592" max="3592" width="8.13333333333333" style="34" customWidth="1"/>
    <col min="3593" max="3593" width="12.5" style="34" customWidth="1"/>
    <col min="3594" max="3594" width="9.5" style="34" customWidth="1"/>
    <col min="3595" max="3595" width="13.3833333333333" style="34" customWidth="1"/>
    <col min="3596" max="3598" width="6.13333333333333" style="34" customWidth="1"/>
    <col min="3599" max="3606" width="5.13333333333333" style="34" customWidth="1"/>
    <col min="3607" max="3837" width="10" style="34"/>
    <col min="3838" max="3838" width="7.5" style="34" customWidth="1"/>
    <col min="3839" max="3839" width="18" style="34" customWidth="1"/>
    <col min="3840" max="3840" width="11.8833333333333" style="34" customWidth="1"/>
    <col min="3841" max="3841" width="6.13333333333333" style="34" customWidth="1"/>
    <col min="3842" max="3842" width="9.5" style="34" customWidth="1"/>
    <col min="3843" max="3844" width="12.6333333333333" style="34" customWidth="1"/>
    <col min="3845" max="3845" width="11.5" style="34" customWidth="1"/>
    <col min="3846" max="3846" width="9.5" style="34" customWidth="1"/>
    <col min="3847" max="3847" width="8.88333333333333" style="34" customWidth="1"/>
    <col min="3848" max="3848" width="8.13333333333333" style="34" customWidth="1"/>
    <col min="3849" max="3849" width="12.5" style="34" customWidth="1"/>
    <col min="3850" max="3850" width="9.5" style="34" customWidth="1"/>
    <col min="3851" max="3851" width="13.3833333333333" style="34" customWidth="1"/>
    <col min="3852" max="3854" width="6.13333333333333" style="34" customWidth="1"/>
    <col min="3855" max="3862" width="5.13333333333333" style="34" customWidth="1"/>
    <col min="3863" max="4093" width="10" style="34"/>
    <col min="4094" max="4094" width="7.5" style="34" customWidth="1"/>
    <col min="4095" max="4095" width="18" style="34" customWidth="1"/>
    <col min="4096" max="4096" width="11.8833333333333" style="34" customWidth="1"/>
    <col min="4097" max="4097" width="6.13333333333333" style="34" customWidth="1"/>
    <col min="4098" max="4098" width="9.5" style="34" customWidth="1"/>
    <col min="4099" max="4100" width="12.6333333333333" style="34" customWidth="1"/>
    <col min="4101" max="4101" width="11.5" style="34" customWidth="1"/>
    <col min="4102" max="4102" width="9.5" style="34" customWidth="1"/>
    <col min="4103" max="4103" width="8.88333333333333" style="34" customWidth="1"/>
    <col min="4104" max="4104" width="8.13333333333333" style="34" customWidth="1"/>
    <col min="4105" max="4105" width="12.5" style="34" customWidth="1"/>
    <col min="4106" max="4106" width="9.5" style="34" customWidth="1"/>
    <col min="4107" max="4107" width="13.3833333333333" style="34" customWidth="1"/>
    <col min="4108" max="4110" width="6.13333333333333" style="34" customWidth="1"/>
    <col min="4111" max="4118" width="5.13333333333333" style="34" customWidth="1"/>
    <col min="4119" max="4349" width="10" style="34"/>
    <col min="4350" max="4350" width="7.5" style="34" customWidth="1"/>
    <col min="4351" max="4351" width="18" style="34" customWidth="1"/>
    <col min="4352" max="4352" width="11.8833333333333" style="34" customWidth="1"/>
    <col min="4353" max="4353" width="6.13333333333333" style="34" customWidth="1"/>
    <col min="4354" max="4354" width="9.5" style="34" customWidth="1"/>
    <col min="4355" max="4356" width="12.6333333333333" style="34" customWidth="1"/>
    <col min="4357" max="4357" width="11.5" style="34" customWidth="1"/>
    <col min="4358" max="4358" width="9.5" style="34" customWidth="1"/>
    <col min="4359" max="4359" width="8.88333333333333" style="34" customWidth="1"/>
    <col min="4360" max="4360" width="8.13333333333333" style="34" customWidth="1"/>
    <col min="4361" max="4361" width="12.5" style="34" customWidth="1"/>
    <col min="4362" max="4362" width="9.5" style="34" customWidth="1"/>
    <col min="4363" max="4363" width="13.3833333333333" style="34" customWidth="1"/>
    <col min="4364" max="4366" width="6.13333333333333" style="34" customWidth="1"/>
    <col min="4367" max="4374" width="5.13333333333333" style="34" customWidth="1"/>
    <col min="4375" max="4605" width="10" style="34"/>
    <col min="4606" max="4606" width="7.5" style="34" customWidth="1"/>
    <col min="4607" max="4607" width="18" style="34" customWidth="1"/>
    <col min="4608" max="4608" width="11.8833333333333" style="34" customWidth="1"/>
    <col min="4609" max="4609" width="6.13333333333333" style="34" customWidth="1"/>
    <col min="4610" max="4610" width="9.5" style="34" customWidth="1"/>
    <col min="4611" max="4612" width="12.6333333333333" style="34" customWidth="1"/>
    <col min="4613" max="4613" width="11.5" style="34" customWidth="1"/>
    <col min="4614" max="4614" width="9.5" style="34" customWidth="1"/>
    <col min="4615" max="4615" width="8.88333333333333" style="34" customWidth="1"/>
    <col min="4616" max="4616" width="8.13333333333333" style="34" customWidth="1"/>
    <col min="4617" max="4617" width="12.5" style="34" customWidth="1"/>
    <col min="4618" max="4618" width="9.5" style="34" customWidth="1"/>
    <col min="4619" max="4619" width="13.3833333333333" style="34" customWidth="1"/>
    <col min="4620" max="4622" width="6.13333333333333" style="34" customWidth="1"/>
    <col min="4623" max="4630" width="5.13333333333333" style="34" customWidth="1"/>
    <col min="4631" max="4861" width="10" style="34"/>
    <col min="4862" max="4862" width="7.5" style="34" customWidth="1"/>
    <col min="4863" max="4863" width="18" style="34" customWidth="1"/>
    <col min="4864" max="4864" width="11.8833333333333" style="34" customWidth="1"/>
    <col min="4865" max="4865" width="6.13333333333333" style="34" customWidth="1"/>
    <col min="4866" max="4866" width="9.5" style="34" customWidth="1"/>
    <col min="4867" max="4868" width="12.6333333333333" style="34" customWidth="1"/>
    <col min="4869" max="4869" width="11.5" style="34" customWidth="1"/>
    <col min="4870" max="4870" width="9.5" style="34" customWidth="1"/>
    <col min="4871" max="4871" width="8.88333333333333" style="34" customWidth="1"/>
    <col min="4872" max="4872" width="8.13333333333333" style="34" customWidth="1"/>
    <col min="4873" max="4873" width="12.5" style="34" customWidth="1"/>
    <col min="4874" max="4874" width="9.5" style="34" customWidth="1"/>
    <col min="4875" max="4875" width="13.3833333333333" style="34" customWidth="1"/>
    <col min="4876" max="4878" width="6.13333333333333" style="34" customWidth="1"/>
    <col min="4879" max="4886" width="5.13333333333333" style="34" customWidth="1"/>
    <col min="4887" max="5117" width="10" style="34"/>
    <col min="5118" max="5118" width="7.5" style="34" customWidth="1"/>
    <col min="5119" max="5119" width="18" style="34" customWidth="1"/>
    <col min="5120" max="5120" width="11.8833333333333" style="34" customWidth="1"/>
    <col min="5121" max="5121" width="6.13333333333333" style="34" customWidth="1"/>
    <col min="5122" max="5122" width="9.5" style="34" customWidth="1"/>
    <col min="5123" max="5124" width="12.6333333333333" style="34" customWidth="1"/>
    <col min="5125" max="5125" width="11.5" style="34" customWidth="1"/>
    <col min="5126" max="5126" width="9.5" style="34" customWidth="1"/>
    <col min="5127" max="5127" width="8.88333333333333" style="34" customWidth="1"/>
    <col min="5128" max="5128" width="8.13333333333333" style="34" customWidth="1"/>
    <col min="5129" max="5129" width="12.5" style="34" customWidth="1"/>
    <col min="5130" max="5130" width="9.5" style="34" customWidth="1"/>
    <col min="5131" max="5131" width="13.3833333333333" style="34" customWidth="1"/>
    <col min="5132" max="5134" width="6.13333333333333" style="34" customWidth="1"/>
    <col min="5135" max="5142" width="5.13333333333333" style="34" customWidth="1"/>
    <col min="5143" max="5373" width="10" style="34"/>
    <col min="5374" max="5374" width="7.5" style="34" customWidth="1"/>
    <col min="5375" max="5375" width="18" style="34" customWidth="1"/>
    <col min="5376" max="5376" width="11.8833333333333" style="34" customWidth="1"/>
    <col min="5377" max="5377" width="6.13333333333333" style="34" customWidth="1"/>
    <col min="5378" max="5378" width="9.5" style="34" customWidth="1"/>
    <col min="5379" max="5380" width="12.6333333333333" style="34" customWidth="1"/>
    <col min="5381" max="5381" width="11.5" style="34" customWidth="1"/>
    <col min="5382" max="5382" width="9.5" style="34" customWidth="1"/>
    <col min="5383" max="5383" width="8.88333333333333" style="34" customWidth="1"/>
    <col min="5384" max="5384" width="8.13333333333333" style="34" customWidth="1"/>
    <col min="5385" max="5385" width="12.5" style="34" customWidth="1"/>
    <col min="5386" max="5386" width="9.5" style="34" customWidth="1"/>
    <col min="5387" max="5387" width="13.3833333333333" style="34" customWidth="1"/>
    <col min="5388" max="5390" width="6.13333333333333" style="34" customWidth="1"/>
    <col min="5391" max="5398" width="5.13333333333333" style="34" customWidth="1"/>
    <col min="5399" max="5629" width="10" style="34"/>
    <col min="5630" max="5630" width="7.5" style="34" customWidth="1"/>
    <col min="5631" max="5631" width="18" style="34" customWidth="1"/>
    <col min="5632" max="5632" width="11.8833333333333" style="34" customWidth="1"/>
    <col min="5633" max="5633" width="6.13333333333333" style="34" customWidth="1"/>
    <col min="5634" max="5634" width="9.5" style="34" customWidth="1"/>
    <col min="5635" max="5636" width="12.6333333333333" style="34" customWidth="1"/>
    <col min="5637" max="5637" width="11.5" style="34" customWidth="1"/>
    <col min="5638" max="5638" width="9.5" style="34" customWidth="1"/>
    <col min="5639" max="5639" width="8.88333333333333" style="34" customWidth="1"/>
    <col min="5640" max="5640" width="8.13333333333333" style="34" customWidth="1"/>
    <col min="5641" max="5641" width="12.5" style="34" customWidth="1"/>
    <col min="5642" max="5642" width="9.5" style="34" customWidth="1"/>
    <col min="5643" max="5643" width="13.3833333333333" style="34" customWidth="1"/>
    <col min="5644" max="5646" width="6.13333333333333" style="34" customWidth="1"/>
    <col min="5647" max="5654" width="5.13333333333333" style="34" customWidth="1"/>
    <col min="5655" max="5885" width="10" style="34"/>
    <col min="5886" max="5886" width="7.5" style="34" customWidth="1"/>
    <col min="5887" max="5887" width="18" style="34" customWidth="1"/>
    <col min="5888" max="5888" width="11.8833333333333" style="34" customWidth="1"/>
    <col min="5889" max="5889" width="6.13333333333333" style="34" customWidth="1"/>
    <col min="5890" max="5890" width="9.5" style="34" customWidth="1"/>
    <col min="5891" max="5892" width="12.6333333333333" style="34" customWidth="1"/>
    <col min="5893" max="5893" width="11.5" style="34" customWidth="1"/>
    <col min="5894" max="5894" width="9.5" style="34" customWidth="1"/>
    <col min="5895" max="5895" width="8.88333333333333" style="34" customWidth="1"/>
    <col min="5896" max="5896" width="8.13333333333333" style="34" customWidth="1"/>
    <col min="5897" max="5897" width="12.5" style="34" customWidth="1"/>
    <col min="5898" max="5898" width="9.5" style="34" customWidth="1"/>
    <col min="5899" max="5899" width="13.3833333333333" style="34" customWidth="1"/>
    <col min="5900" max="5902" width="6.13333333333333" style="34" customWidth="1"/>
    <col min="5903" max="5910" width="5.13333333333333" style="34" customWidth="1"/>
    <col min="5911" max="6141" width="10" style="34"/>
    <col min="6142" max="6142" width="7.5" style="34" customWidth="1"/>
    <col min="6143" max="6143" width="18" style="34" customWidth="1"/>
    <col min="6144" max="6144" width="11.8833333333333" style="34" customWidth="1"/>
    <col min="6145" max="6145" width="6.13333333333333" style="34" customWidth="1"/>
    <col min="6146" max="6146" width="9.5" style="34" customWidth="1"/>
    <col min="6147" max="6148" width="12.6333333333333" style="34" customWidth="1"/>
    <col min="6149" max="6149" width="11.5" style="34" customWidth="1"/>
    <col min="6150" max="6150" width="9.5" style="34" customWidth="1"/>
    <col min="6151" max="6151" width="8.88333333333333" style="34" customWidth="1"/>
    <col min="6152" max="6152" width="8.13333333333333" style="34" customWidth="1"/>
    <col min="6153" max="6153" width="12.5" style="34" customWidth="1"/>
    <col min="6154" max="6154" width="9.5" style="34" customWidth="1"/>
    <col min="6155" max="6155" width="13.3833333333333" style="34" customWidth="1"/>
    <col min="6156" max="6158" width="6.13333333333333" style="34" customWidth="1"/>
    <col min="6159" max="6166" width="5.13333333333333" style="34" customWidth="1"/>
    <col min="6167" max="6397" width="10" style="34"/>
    <col min="6398" max="6398" width="7.5" style="34" customWidth="1"/>
    <col min="6399" max="6399" width="18" style="34" customWidth="1"/>
    <col min="6400" max="6400" width="11.8833333333333" style="34" customWidth="1"/>
    <col min="6401" max="6401" width="6.13333333333333" style="34" customWidth="1"/>
    <col min="6402" max="6402" width="9.5" style="34" customWidth="1"/>
    <col min="6403" max="6404" width="12.6333333333333" style="34" customWidth="1"/>
    <col min="6405" max="6405" width="11.5" style="34" customWidth="1"/>
    <col min="6406" max="6406" width="9.5" style="34" customWidth="1"/>
    <col min="6407" max="6407" width="8.88333333333333" style="34" customWidth="1"/>
    <col min="6408" max="6408" width="8.13333333333333" style="34" customWidth="1"/>
    <col min="6409" max="6409" width="12.5" style="34" customWidth="1"/>
    <col min="6410" max="6410" width="9.5" style="34" customWidth="1"/>
    <col min="6411" max="6411" width="13.3833333333333" style="34" customWidth="1"/>
    <col min="6412" max="6414" width="6.13333333333333" style="34" customWidth="1"/>
    <col min="6415" max="6422" width="5.13333333333333" style="34" customWidth="1"/>
    <col min="6423" max="6653" width="10" style="34"/>
    <col min="6654" max="6654" width="7.5" style="34" customWidth="1"/>
    <col min="6655" max="6655" width="18" style="34" customWidth="1"/>
    <col min="6656" max="6656" width="11.8833333333333" style="34" customWidth="1"/>
    <col min="6657" max="6657" width="6.13333333333333" style="34" customWidth="1"/>
    <col min="6658" max="6658" width="9.5" style="34" customWidth="1"/>
    <col min="6659" max="6660" width="12.6333333333333" style="34" customWidth="1"/>
    <col min="6661" max="6661" width="11.5" style="34" customWidth="1"/>
    <col min="6662" max="6662" width="9.5" style="34" customWidth="1"/>
    <col min="6663" max="6663" width="8.88333333333333" style="34" customWidth="1"/>
    <col min="6664" max="6664" width="8.13333333333333" style="34" customWidth="1"/>
    <col min="6665" max="6665" width="12.5" style="34" customWidth="1"/>
    <col min="6666" max="6666" width="9.5" style="34" customWidth="1"/>
    <col min="6667" max="6667" width="13.3833333333333" style="34" customWidth="1"/>
    <col min="6668" max="6670" width="6.13333333333333" style="34" customWidth="1"/>
    <col min="6671" max="6678" width="5.13333333333333" style="34" customWidth="1"/>
    <col min="6679" max="6909" width="10" style="34"/>
    <col min="6910" max="6910" width="7.5" style="34" customWidth="1"/>
    <col min="6911" max="6911" width="18" style="34" customWidth="1"/>
    <col min="6912" max="6912" width="11.8833333333333" style="34" customWidth="1"/>
    <col min="6913" max="6913" width="6.13333333333333" style="34" customWidth="1"/>
    <col min="6914" max="6914" width="9.5" style="34" customWidth="1"/>
    <col min="6915" max="6916" width="12.6333333333333" style="34" customWidth="1"/>
    <col min="6917" max="6917" width="11.5" style="34" customWidth="1"/>
    <col min="6918" max="6918" width="9.5" style="34" customWidth="1"/>
    <col min="6919" max="6919" width="8.88333333333333" style="34" customWidth="1"/>
    <col min="6920" max="6920" width="8.13333333333333" style="34" customWidth="1"/>
    <col min="6921" max="6921" width="12.5" style="34" customWidth="1"/>
    <col min="6922" max="6922" width="9.5" style="34" customWidth="1"/>
    <col min="6923" max="6923" width="13.3833333333333" style="34" customWidth="1"/>
    <col min="6924" max="6926" width="6.13333333333333" style="34" customWidth="1"/>
    <col min="6927" max="6934" width="5.13333333333333" style="34" customWidth="1"/>
    <col min="6935" max="7165" width="10" style="34"/>
    <col min="7166" max="7166" width="7.5" style="34" customWidth="1"/>
    <col min="7167" max="7167" width="18" style="34" customWidth="1"/>
    <col min="7168" max="7168" width="11.8833333333333" style="34" customWidth="1"/>
    <col min="7169" max="7169" width="6.13333333333333" style="34" customWidth="1"/>
    <col min="7170" max="7170" width="9.5" style="34" customWidth="1"/>
    <col min="7171" max="7172" width="12.6333333333333" style="34" customWidth="1"/>
    <col min="7173" max="7173" width="11.5" style="34" customWidth="1"/>
    <col min="7174" max="7174" width="9.5" style="34" customWidth="1"/>
    <col min="7175" max="7175" width="8.88333333333333" style="34" customWidth="1"/>
    <col min="7176" max="7176" width="8.13333333333333" style="34" customWidth="1"/>
    <col min="7177" max="7177" width="12.5" style="34" customWidth="1"/>
    <col min="7178" max="7178" width="9.5" style="34" customWidth="1"/>
    <col min="7179" max="7179" width="13.3833333333333" style="34" customWidth="1"/>
    <col min="7180" max="7182" width="6.13333333333333" style="34" customWidth="1"/>
    <col min="7183" max="7190" width="5.13333333333333" style="34" customWidth="1"/>
    <col min="7191" max="7421" width="10" style="34"/>
    <col min="7422" max="7422" width="7.5" style="34" customWidth="1"/>
    <col min="7423" max="7423" width="18" style="34" customWidth="1"/>
    <col min="7424" max="7424" width="11.8833333333333" style="34" customWidth="1"/>
    <col min="7425" max="7425" width="6.13333333333333" style="34" customWidth="1"/>
    <col min="7426" max="7426" width="9.5" style="34" customWidth="1"/>
    <col min="7427" max="7428" width="12.6333333333333" style="34" customWidth="1"/>
    <col min="7429" max="7429" width="11.5" style="34" customWidth="1"/>
    <col min="7430" max="7430" width="9.5" style="34" customWidth="1"/>
    <col min="7431" max="7431" width="8.88333333333333" style="34" customWidth="1"/>
    <col min="7432" max="7432" width="8.13333333333333" style="34" customWidth="1"/>
    <col min="7433" max="7433" width="12.5" style="34" customWidth="1"/>
    <col min="7434" max="7434" width="9.5" style="34" customWidth="1"/>
    <col min="7435" max="7435" width="13.3833333333333" style="34" customWidth="1"/>
    <col min="7436" max="7438" width="6.13333333333333" style="34" customWidth="1"/>
    <col min="7439" max="7446" width="5.13333333333333" style="34" customWidth="1"/>
    <col min="7447" max="7677" width="10" style="34"/>
    <col min="7678" max="7678" width="7.5" style="34" customWidth="1"/>
    <col min="7679" max="7679" width="18" style="34" customWidth="1"/>
    <col min="7680" max="7680" width="11.8833333333333" style="34" customWidth="1"/>
    <col min="7681" max="7681" width="6.13333333333333" style="34" customWidth="1"/>
    <col min="7682" max="7682" width="9.5" style="34" customWidth="1"/>
    <col min="7683" max="7684" width="12.6333333333333" style="34" customWidth="1"/>
    <col min="7685" max="7685" width="11.5" style="34" customWidth="1"/>
    <col min="7686" max="7686" width="9.5" style="34" customWidth="1"/>
    <col min="7687" max="7687" width="8.88333333333333" style="34" customWidth="1"/>
    <col min="7688" max="7688" width="8.13333333333333" style="34" customWidth="1"/>
    <col min="7689" max="7689" width="12.5" style="34" customWidth="1"/>
    <col min="7690" max="7690" width="9.5" style="34" customWidth="1"/>
    <col min="7691" max="7691" width="13.3833333333333" style="34" customWidth="1"/>
    <col min="7692" max="7694" width="6.13333333333333" style="34" customWidth="1"/>
    <col min="7695" max="7702" width="5.13333333333333" style="34" customWidth="1"/>
    <col min="7703" max="7933" width="10" style="34"/>
    <col min="7934" max="7934" width="7.5" style="34" customWidth="1"/>
    <col min="7935" max="7935" width="18" style="34" customWidth="1"/>
    <col min="7936" max="7936" width="11.8833333333333" style="34" customWidth="1"/>
    <col min="7937" max="7937" width="6.13333333333333" style="34" customWidth="1"/>
    <col min="7938" max="7938" width="9.5" style="34" customWidth="1"/>
    <col min="7939" max="7940" width="12.6333333333333" style="34" customWidth="1"/>
    <col min="7941" max="7941" width="11.5" style="34" customWidth="1"/>
    <col min="7942" max="7942" width="9.5" style="34" customWidth="1"/>
    <col min="7943" max="7943" width="8.88333333333333" style="34" customWidth="1"/>
    <col min="7944" max="7944" width="8.13333333333333" style="34" customWidth="1"/>
    <col min="7945" max="7945" width="12.5" style="34" customWidth="1"/>
    <col min="7946" max="7946" width="9.5" style="34" customWidth="1"/>
    <col min="7947" max="7947" width="13.3833333333333" style="34" customWidth="1"/>
    <col min="7948" max="7950" width="6.13333333333333" style="34" customWidth="1"/>
    <col min="7951" max="7958" width="5.13333333333333" style="34" customWidth="1"/>
    <col min="7959" max="8189" width="10" style="34"/>
    <col min="8190" max="8190" width="7.5" style="34" customWidth="1"/>
    <col min="8191" max="8191" width="18" style="34" customWidth="1"/>
    <col min="8192" max="8192" width="11.8833333333333" style="34" customWidth="1"/>
    <col min="8193" max="8193" width="6.13333333333333" style="34" customWidth="1"/>
    <col min="8194" max="8194" width="9.5" style="34" customWidth="1"/>
    <col min="8195" max="8196" width="12.6333333333333" style="34" customWidth="1"/>
    <col min="8197" max="8197" width="11.5" style="34" customWidth="1"/>
    <col min="8198" max="8198" width="9.5" style="34" customWidth="1"/>
    <col min="8199" max="8199" width="8.88333333333333" style="34" customWidth="1"/>
    <col min="8200" max="8200" width="8.13333333333333" style="34" customWidth="1"/>
    <col min="8201" max="8201" width="12.5" style="34" customWidth="1"/>
    <col min="8202" max="8202" width="9.5" style="34" customWidth="1"/>
    <col min="8203" max="8203" width="13.3833333333333" style="34" customWidth="1"/>
    <col min="8204" max="8206" width="6.13333333333333" style="34" customWidth="1"/>
    <col min="8207" max="8214" width="5.13333333333333" style="34" customWidth="1"/>
    <col min="8215" max="8445" width="10" style="34"/>
    <col min="8446" max="8446" width="7.5" style="34" customWidth="1"/>
    <col min="8447" max="8447" width="18" style="34" customWidth="1"/>
    <col min="8448" max="8448" width="11.8833333333333" style="34" customWidth="1"/>
    <col min="8449" max="8449" width="6.13333333333333" style="34" customWidth="1"/>
    <col min="8450" max="8450" width="9.5" style="34" customWidth="1"/>
    <col min="8451" max="8452" width="12.6333333333333" style="34" customWidth="1"/>
    <col min="8453" max="8453" width="11.5" style="34" customWidth="1"/>
    <col min="8454" max="8454" width="9.5" style="34" customWidth="1"/>
    <col min="8455" max="8455" width="8.88333333333333" style="34" customWidth="1"/>
    <col min="8456" max="8456" width="8.13333333333333" style="34" customWidth="1"/>
    <col min="8457" max="8457" width="12.5" style="34" customWidth="1"/>
    <col min="8458" max="8458" width="9.5" style="34" customWidth="1"/>
    <col min="8459" max="8459" width="13.3833333333333" style="34" customWidth="1"/>
    <col min="8460" max="8462" width="6.13333333333333" style="34" customWidth="1"/>
    <col min="8463" max="8470" width="5.13333333333333" style="34" customWidth="1"/>
    <col min="8471" max="8701" width="10" style="34"/>
    <col min="8702" max="8702" width="7.5" style="34" customWidth="1"/>
    <col min="8703" max="8703" width="18" style="34" customWidth="1"/>
    <col min="8704" max="8704" width="11.8833333333333" style="34" customWidth="1"/>
    <col min="8705" max="8705" width="6.13333333333333" style="34" customWidth="1"/>
    <col min="8706" max="8706" width="9.5" style="34" customWidth="1"/>
    <col min="8707" max="8708" width="12.6333333333333" style="34" customWidth="1"/>
    <col min="8709" max="8709" width="11.5" style="34" customWidth="1"/>
    <col min="8710" max="8710" width="9.5" style="34" customWidth="1"/>
    <col min="8711" max="8711" width="8.88333333333333" style="34" customWidth="1"/>
    <col min="8712" max="8712" width="8.13333333333333" style="34" customWidth="1"/>
    <col min="8713" max="8713" width="12.5" style="34" customWidth="1"/>
    <col min="8714" max="8714" width="9.5" style="34" customWidth="1"/>
    <col min="8715" max="8715" width="13.3833333333333" style="34" customWidth="1"/>
    <col min="8716" max="8718" width="6.13333333333333" style="34" customWidth="1"/>
    <col min="8719" max="8726" width="5.13333333333333" style="34" customWidth="1"/>
    <col min="8727" max="8957" width="10" style="34"/>
    <col min="8958" max="8958" width="7.5" style="34" customWidth="1"/>
    <col min="8959" max="8959" width="18" style="34" customWidth="1"/>
    <col min="8960" max="8960" width="11.8833333333333" style="34" customWidth="1"/>
    <col min="8961" max="8961" width="6.13333333333333" style="34" customWidth="1"/>
    <col min="8962" max="8962" width="9.5" style="34" customWidth="1"/>
    <col min="8963" max="8964" width="12.6333333333333" style="34" customWidth="1"/>
    <col min="8965" max="8965" width="11.5" style="34" customWidth="1"/>
    <col min="8966" max="8966" width="9.5" style="34" customWidth="1"/>
    <col min="8967" max="8967" width="8.88333333333333" style="34" customWidth="1"/>
    <col min="8968" max="8968" width="8.13333333333333" style="34" customWidth="1"/>
    <col min="8969" max="8969" width="12.5" style="34" customWidth="1"/>
    <col min="8970" max="8970" width="9.5" style="34" customWidth="1"/>
    <col min="8971" max="8971" width="13.3833333333333" style="34" customWidth="1"/>
    <col min="8972" max="8974" width="6.13333333333333" style="34" customWidth="1"/>
    <col min="8975" max="8982" width="5.13333333333333" style="34" customWidth="1"/>
    <col min="8983" max="9213" width="10" style="34"/>
    <col min="9214" max="9214" width="7.5" style="34" customWidth="1"/>
    <col min="9215" max="9215" width="18" style="34" customWidth="1"/>
    <col min="9216" max="9216" width="11.8833333333333" style="34" customWidth="1"/>
    <col min="9217" max="9217" width="6.13333333333333" style="34" customWidth="1"/>
    <col min="9218" max="9218" width="9.5" style="34" customWidth="1"/>
    <col min="9219" max="9220" width="12.6333333333333" style="34" customWidth="1"/>
    <col min="9221" max="9221" width="11.5" style="34" customWidth="1"/>
    <col min="9222" max="9222" width="9.5" style="34" customWidth="1"/>
    <col min="9223" max="9223" width="8.88333333333333" style="34" customWidth="1"/>
    <col min="9224" max="9224" width="8.13333333333333" style="34" customWidth="1"/>
    <col min="9225" max="9225" width="12.5" style="34" customWidth="1"/>
    <col min="9226" max="9226" width="9.5" style="34" customWidth="1"/>
    <col min="9227" max="9227" width="13.3833333333333" style="34" customWidth="1"/>
    <col min="9228" max="9230" width="6.13333333333333" style="34" customWidth="1"/>
    <col min="9231" max="9238" width="5.13333333333333" style="34" customWidth="1"/>
    <col min="9239" max="9469" width="10" style="34"/>
    <col min="9470" max="9470" width="7.5" style="34" customWidth="1"/>
    <col min="9471" max="9471" width="18" style="34" customWidth="1"/>
    <col min="9472" max="9472" width="11.8833333333333" style="34" customWidth="1"/>
    <col min="9473" max="9473" width="6.13333333333333" style="34" customWidth="1"/>
    <col min="9474" max="9474" width="9.5" style="34" customWidth="1"/>
    <col min="9475" max="9476" width="12.6333333333333" style="34" customWidth="1"/>
    <col min="9477" max="9477" width="11.5" style="34" customWidth="1"/>
    <col min="9478" max="9478" width="9.5" style="34" customWidth="1"/>
    <col min="9479" max="9479" width="8.88333333333333" style="34" customWidth="1"/>
    <col min="9480" max="9480" width="8.13333333333333" style="34" customWidth="1"/>
    <col min="9481" max="9481" width="12.5" style="34" customWidth="1"/>
    <col min="9482" max="9482" width="9.5" style="34" customWidth="1"/>
    <col min="9483" max="9483" width="13.3833333333333" style="34" customWidth="1"/>
    <col min="9484" max="9486" width="6.13333333333333" style="34" customWidth="1"/>
    <col min="9487" max="9494" width="5.13333333333333" style="34" customWidth="1"/>
    <col min="9495" max="9725" width="10" style="34"/>
    <col min="9726" max="9726" width="7.5" style="34" customWidth="1"/>
    <col min="9727" max="9727" width="18" style="34" customWidth="1"/>
    <col min="9728" max="9728" width="11.8833333333333" style="34" customWidth="1"/>
    <col min="9729" max="9729" width="6.13333333333333" style="34" customWidth="1"/>
    <col min="9730" max="9730" width="9.5" style="34" customWidth="1"/>
    <col min="9731" max="9732" width="12.6333333333333" style="34" customWidth="1"/>
    <col min="9733" max="9733" width="11.5" style="34" customWidth="1"/>
    <col min="9734" max="9734" width="9.5" style="34" customWidth="1"/>
    <col min="9735" max="9735" width="8.88333333333333" style="34" customWidth="1"/>
    <col min="9736" max="9736" width="8.13333333333333" style="34" customWidth="1"/>
    <col min="9737" max="9737" width="12.5" style="34" customWidth="1"/>
    <col min="9738" max="9738" width="9.5" style="34" customWidth="1"/>
    <col min="9739" max="9739" width="13.3833333333333" style="34" customWidth="1"/>
    <col min="9740" max="9742" width="6.13333333333333" style="34" customWidth="1"/>
    <col min="9743" max="9750" width="5.13333333333333" style="34" customWidth="1"/>
    <col min="9751" max="9981" width="10" style="34"/>
    <col min="9982" max="9982" width="7.5" style="34" customWidth="1"/>
    <col min="9983" max="9983" width="18" style="34" customWidth="1"/>
    <col min="9984" max="9984" width="11.8833333333333" style="34" customWidth="1"/>
    <col min="9985" max="9985" width="6.13333333333333" style="34" customWidth="1"/>
    <col min="9986" max="9986" width="9.5" style="34" customWidth="1"/>
    <col min="9987" max="9988" width="12.6333333333333" style="34" customWidth="1"/>
    <col min="9989" max="9989" width="11.5" style="34" customWidth="1"/>
    <col min="9990" max="9990" width="9.5" style="34" customWidth="1"/>
    <col min="9991" max="9991" width="8.88333333333333" style="34" customWidth="1"/>
    <col min="9992" max="9992" width="8.13333333333333" style="34" customWidth="1"/>
    <col min="9993" max="9993" width="12.5" style="34" customWidth="1"/>
    <col min="9994" max="9994" width="9.5" style="34" customWidth="1"/>
    <col min="9995" max="9995" width="13.3833333333333" style="34" customWidth="1"/>
    <col min="9996" max="9998" width="6.13333333333333" style="34" customWidth="1"/>
    <col min="9999" max="10006" width="5.13333333333333" style="34" customWidth="1"/>
    <col min="10007" max="10237" width="10" style="34"/>
    <col min="10238" max="10238" width="7.5" style="34" customWidth="1"/>
    <col min="10239" max="10239" width="18" style="34" customWidth="1"/>
    <col min="10240" max="10240" width="11.8833333333333" style="34" customWidth="1"/>
    <col min="10241" max="10241" width="6.13333333333333" style="34" customWidth="1"/>
    <col min="10242" max="10242" width="9.5" style="34" customWidth="1"/>
    <col min="10243" max="10244" width="12.6333333333333" style="34" customWidth="1"/>
    <col min="10245" max="10245" width="11.5" style="34" customWidth="1"/>
    <col min="10246" max="10246" width="9.5" style="34" customWidth="1"/>
    <col min="10247" max="10247" width="8.88333333333333" style="34" customWidth="1"/>
    <col min="10248" max="10248" width="8.13333333333333" style="34" customWidth="1"/>
    <col min="10249" max="10249" width="12.5" style="34" customWidth="1"/>
    <col min="10250" max="10250" width="9.5" style="34" customWidth="1"/>
    <col min="10251" max="10251" width="13.3833333333333" style="34" customWidth="1"/>
    <col min="10252" max="10254" width="6.13333333333333" style="34" customWidth="1"/>
    <col min="10255" max="10262" width="5.13333333333333" style="34" customWidth="1"/>
    <col min="10263" max="10493" width="10" style="34"/>
    <col min="10494" max="10494" width="7.5" style="34" customWidth="1"/>
    <col min="10495" max="10495" width="18" style="34" customWidth="1"/>
    <col min="10496" max="10496" width="11.8833333333333" style="34" customWidth="1"/>
    <col min="10497" max="10497" width="6.13333333333333" style="34" customWidth="1"/>
    <col min="10498" max="10498" width="9.5" style="34" customWidth="1"/>
    <col min="10499" max="10500" width="12.6333333333333" style="34" customWidth="1"/>
    <col min="10501" max="10501" width="11.5" style="34" customWidth="1"/>
    <col min="10502" max="10502" width="9.5" style="34" customWidth="1"/>
    <col min="10503" max="10503" width="8.88333333333333" style="34" customWidth="1"/>
    <col min="10504" max="10504" width="8.13333333333333" style="34" customWidth="1"/>
    <col min="10505" max="10505" width="12.5" style="34" customWidth="1"/>
    <col min="10506" max="10506" width="9.5" style="34" customWidth="1"/>
    <col min="10507" max="10507" width="13.3833333333333" style="34" customWidth="1"/>
    <col min="10508" max="10510" width="6.13333333333333" style="34" customWidth="1"/>
    <col min="10511" max="10518" width="5.13333333333333" style="34" customWidth="1"/>
    <col min="10519" max="10749" width="10" style="34"/>
    <col min="10750" max="10750" width="7.5" style="34" customWidth="1"/>
    <col min="10751" max="10751" width="18" style="34" customWidth="1"/>
    <col min="10752" max="10752" width="11.8833333333333" style="34" customWidth="1"/>
    <col min="10753" max="10753" width="6.13333333333333" style="34" customWidth="1"/>
    <col min="10754" max="10754" width="9.5" style="34" customWidth="1"/>
    <col min="10755" max="10756" width="12.6333333333333" style="34" customWidth="1"/>
    <col min="10757" max="10757" width="11.5" style="34" customWidth="1"/>
    <col min="10758" max="10758" width="9.5" style="34" customWidth="1"/>
    <col min="10759" max="10759" width="8.88333333333333" style="34" customWidth="1"/>
    <col min="10760" max="10760" width="8.13333333333333" style="34" customWidth="1"/>
    <col min="10761" max="10761" width="12.5" style="34" customWidth="1"/>
    <col min="10762" max="10762" width="9.5" style="34" customWidth="1"/>
    <col min="10763" max="10763" width="13.3833333333333" style="34" customWidth="1"/>
    <col min="10764" max="10766" width="6.13333333333333" style="34" customWidth="1"/>
    <col min="10767" max="10774" width="5.13333333333333" style="34" customWidth="1"/>
    <col min="10775" max="11005" width="10" style="34"/>
    <col min="11006" max="11006" width="7.5" style="34" customWidth="1"/>
    <col min="11007" max="11007" width="18" style="34" customWidth="1"/>
    <col min="11008" max="11008" width="11.8833333333333" style="34" customWidth="1"/>
    <col min="11009" max="11009" width="6.13333333333333" style="34" customWidth="1"/>
    <col min="11010" max="11010" width="9.5" style="34" customWidth="1"/>
    <col min="11011" max="11012" width="12.6333333333333" style="34" customWidth="1"/>
    <col min="11013" max="11013" width="11.5" style="34" customWidth="1"/>
    <col min="11014" max="11014" width="9.5" style="34" customWidth="1"/>
    <col min="11015" max="11015" width="8.88333333333333" style="34" customWidth="1"/>
    <col min="11016" max="11016" width="8.13333333333333" style="34" customWidth="1"/>
    <col min="11017" max="11017" width="12.5" style="34" customWidth="1"/>
    <col min="11018" max="11018" width="9.5" style="34" customWidth="1"/>
    <col min="11019" max="11019" width="13.3833333333333" style="34" customWidth="1"/>
    <col min="11020" max="11022" width="6.13333333333333" style="34" customWidth="1"/>
    <col min="11023" max="11030" width="5.13333333333333" style="34" customWidth="1"/>
    <col min="11031" max="11261" width="10" style="34"/>
    <col min="11262" max="11262" width="7.5" style="34" customWidth="1"/>
    <col min="11263" max="11263" width="18" style="34" customWidth="1"/>
    <col min="11264" max="11264" width="11.8833333333333" style="34" customWidth="1"/>
    <col min="11265" max="11265" width="6.13333333333333" style="34" customWidth="1"/>
    <col min="11266" max="11266" width="9.5" style="34" customWidth="1"/>
    <col min="11267" max="11268" width="12.6333333333333" style="34" customWidth="1"/>
    <col min="11269" max="11269" width="11.5" style="34" customWidth="1"/>
    <col min="11270" max="11270" width="9.5" style="34" customWidth="1"/>
    <col min="11271" max="11271" width="8.88333333333333" style="34" customWidth="1"/>
    <col min="11272" max="11272" width="8.13333333333333" style="34" customWidth="1"/>
    <col min="11273" max="11273" width="12.5" style="34" customWidth="1"/>
    <col min="11274" max="11274" width="9.5" style="34" customWidth="1"/>
    <col min="11275" max="11275" width="13.3833333333333" style="34" customWidth="1"/>
    <col min="11276" max="11278" width="6.13333333333333" style="34" customWidth="1"/>
    <col min="11279" max="11286" width="5.13333333333333" style="34" customWidth="1"/>
    <col min="11287" max="11517" width="10" style="34"/>
    <col min="11518" max="11518" width="7.5" style="34" customWidth="1"/>
    <col min="11519" max="11519" width="18" style="34" customWidth="1"/>
    <col min="11520" max="11520" width="11.8833333333333" style="34" customWidth="1"/>
    <col min="11521" max="11521" width="6.13333333333333" style="34" customWidth="1"/>
    <col min="11522" max="11522" width="9.5" style="34" customWidth="1"/>
    <col min="11523" max="11524" width="12.6333333333333" style="34" customWidth="1"/>
    <col min="11525" max="11525" width="11.5" style="34" customWidth="1"/>
    <col min="11526" max="11526" width="9.5" style="34" customWidth="1"/>
    <col min="11527" max="11527" width="8.88333333333333" style="34" customWidth="1"/>
    <col min="11528" max="11528" width="8.13333333333333" style="34" customWidth="1"/>
    <col min="11529" max="11529" width="12.5" style="34" customWidth="1"/>
    <col min="11530" max="11530" width="9.5" style="34" customWidth="1"/>
    <col min="11531" max="11531" width="13.3833333333333" style="34" customWidth="1"/>
    <col min="11532" max="11534" width="6.13333333333333" style="34" customWidth="1"/>
    <col min="11535" max="11542" width="5.13333333333333" style="34" customWidth="1"/>
    <col min="11543" max="11773" width="10" style="34"/>
    <col min="11774" max="11774" width="7.5" style="34" customWidth="1"/>
    <col min="11775" max="11775" width="18" style="34" customWidth="1"/>
    <col min="11776" max="11776" width="11.8833333333333" style="34" customWidth="1"/>
    <col min="11777" max="11777" width="6.13333333333333" style="34" customWidth="1"/>
    <col min="11778" max="11778" width="9.5" style="34" customWidth="1"/>
    <col min="11779" max="11780" width="12.6333333333333" style="34" customWidth="1"/>
    <col min="11781" max="11781" width="11.5" style="34" customWidth="1"/>
    <col min="11782" max="11782" width="9.5" style="34" customWidth="1"/>
    <col min="11783" max="11783" width="8.88333333333333" style="34" customWidth="1"/>
    <col min="11784" max="11784" width="8.13333333333333" style="34" customWidth="1"/>
    <col min="11785" max="11785" width="12.5" style="34" customWidth="1"/>
    <col min="11786" max="11786" width="9.5" style="34" customWidth="1"/>
    <col min="11787" max="11787" width="13.3833333333333" style="34" customWidth="1"/>
    <col min="11788" max="11790" width="6.13333333333333" style="34" customWidth="1"/>
    <col min="11791" max="11798" width="5.13333333333333" style="34" customWidth="1"/>
    <col min="11799" max="12029" width="10" style="34"/>
    <col min="12030" max="12030" width="7.5" style="34" customWidth="1"/>
    <col min="12031" max="12031" width="18" style="34" customWidth="1"/>
    <col min="12032" max="12032" width="11.8833333333333" style="34" customWidth="1"/>
    <col min="12033" max="12033" width="6.13333333333333" style="34" customWidth="1"/>
    <col min="12034" max="12034" width="9.5" style="34" customWidth="1"/>
    <col min="12035" max="12036" width="12.6333333333333" style="34" customWidth="1"/>
    <col min="12037" max="12037" width="11.5" style="34" customWidth="1"/>
    <col min="12038" max="12038" width="9.5" style="34" customWidth="1"/>
    <col min="12039" max="12039" width="8.88333333333333" style="34" customWidth="1"/>
    <col min="12040" max="12040" width="8.13333333333333" style="34" customWidth="1"/>
    <col min="12041" max="12041" width="12.5" style="34" customWidth="1"/>
    <col min="12042" max="12042" width="9.5" style="34" customWidth="1"/>
    <col min="12043" max="12043" width="13.3833333333333" style="34" customWidth="1"/>
    <col min="12044" max="12046" width="6.13333333333333" style="34" customWidth="1"/>
    <col min="12047" max="12054" width="5.13333333333333" style="34" customWidth="1"/>
    <col min="12055" max="12285" width="10" style="34"/>
    <col min="12286" max="12286" width="7.5" style="34" customWidth="1"/>
    <col min="12287" max="12287" width="18" style="34" customWidth="1"/>
    <col min="12288" max="12288" width="11.8833333333333" style="34" customWidth="1"/>
    <col min="12289" max="12289" width="6.13333333333333" style="34" customWidth="1"/>
    <col min="12290" max="12290" width="9.5" style="34" customWidth="1"/>
    <col min="12291" max="12292" width="12.6333333333333" style="34" customWidth="1"/>
    <col min="12293" max="12293" width="11.5" style="34" customWidth="1"/>
    <col min="12294" max="12294" width="9.5" style="34" customWidth="1"/>
    <col min="12295" max="12295" width="8.88333333333333" style="34" customWidth="1"/>
    <col min="12296" max="12296" width="8.13333333333333" style="34" customWidth="1"/>
    <col min="12297" max="12297" width="12.5" style="34" customWidth="1"/>
    <col min="12298" max="12298" width="9.5" style="34" customWidth="1"/>
    <col min="12299" max="12299" width="13.3833333333333" style="34" customWidth="1"/>
    <col min="12300" max="12302" width="6.13333333333333" style="34" customWidth="1"/>
    <col min="12303" max="12310" width="5.13333333333333" style="34" customWidth="1"/>
    <col min="12311" max="12541" width="10" style="34"/>
    <col min="12542" max="12542" width="7.5" style="34" customWidth="1"/>
    <col min="12543" max="12543" width="18" style="34" customWidth="1"/>
    <col min="12544" max="12544" width="11.8833333333333" style="34" customWidth="1"/>
    <col min="12545" max="12545" width="6.13333333333333" style="34" customWidth="1"/>
    <col min="12546" max="12546" width="9.5" style="34" customWidth="1"/>
    <col min="12547" max="12548" width="12.6333333333333" style="34" customWidth="1"/>
    <col min="12549" max="12549" width="11.5" style="34" customWidth="1"/>
    <col min="12550" max="12550" width="9.5" style="34" customWidth="1"/>
    <col min="12551" max="12551" width="8.88333333333333" style="34" customWidth="1"/>
    <col min="12552" max="12552" width="8.13333333333333" style="34" customWidth="1"/>
    <col min="12553" max="12553" width="12.5" style="34" customWidth="1"/>
    <col min="12554" max="12554" width="9.5" style="34" customWidth="1"/>
    <col min="12555" max="12555" width="13.3833333333333" style="34" customWidth="1"/>
    <col min="12556" max="12558" width="6.13333333333333" style="34" customWidth="1"/>
    <col min="12559" max="12566" width="5.13333333333333" style="34" customWidth="1"/>
    <col min="12567" max="12797" width="10" style="34"/>
    <col min="12798" max="12798" width="7.5" style="34" customWidth="1"/>
    <col min="12799" max="12799" width="18" style="34" customWidth="1"/>
    <col min="12800" max="12800" width="11.8833333333333" style="34" customWidth="1"/>
    <col min="12801" max="12801" width="6.13333333333333" style="34" customWidth="1"/>
    <col min="12802" max="12802" width="9.5" style="34" customWidth="1"/>
    <col min="12803" max="12804" width="12.6333333333333" style="34" customWidth="1"/>
    <col min="12805" max="12805" width="11.5" style="34" customWidth="1"/>
    <col min="12806" max="12806" width="9.5" style="34" customWidth="1"/>
    <col min="12807" max="12807" width="8.88333333333333" style="34" customWidth="1"/>
    <col min="12808" max="12808" width="8.13333333333333" style="34" customWidth="1"/>
    <col min="12809" max="12809" width="12.5" style="34" customWidth="1"/>
    <col min="12810" max="12810" width="9.5" style="34" customWidth="1"/>
    <col min="12811" max="12811" width="13.3833333333333" style="34" customWidth="1"/>
    <col min="12812" max="12814" width="6.13333333333333" style="34" customWidth="1"/>
    <col min="12815" max="12822" width="5.13333333333333" style="34" customWidth="1"/>
    <col min="12823" max="13053" width="10" style="34"/>
    <col min="13054" max="13054" width="7.5" style="34" customWidth="1"/>
    <col min="13055" max="13055" width="18" style="34" customWidth="1"/>
    <col min="13056" max="13056" width="11.8833333333333" style="34" customWidth="1"/>
    <col min="13057" max="13057" width="6.13333333333333" style="34" customWidth="1"/>
    <col min="13058" max="13058" width="9.5" style="34" customWidth="1"/>
    <col min="13059" max="13060" width="12.6333333333333" style="34" customWidth="1"/>
    <col min="13061" max="13061" width="11.5" style="34" customWidth="1"/>
    <col min="13062" max="13062" width="9.5" style="34" customWidth="1"/>
    <col min="13063" max="13063" width="8.88333333333333" style="34" customWidth="1"/>
    <col min="13064" max="13064" width="8.13333333333333" style="34" customWidth="1"/>
    <col min="13065" max="13065" width="12.5" style="34" customWidth="1"/>
    <col min="13066" max="13066" width="9.5" style="34" customWidth="1"/>
    <col min="13067" max="13067" width="13.3833333333333" style="34" customWidth="1"/>
    <col min="13068" max="13070" width="6.13333333333333" style="34" customWidth="1"/>
    <col min="13071" max="13078" width="5.13333333333333" style="34" customWidth="1"/>
    <col min="13079" max="13309" width="10" style="34"/>
    <col min="13310" max="13310" width="7.5" style="34" customWidth="1"/>
    <col min="13311" max="13311" width="18" style="34" customWidth="1"/>
    <col min="13312" max="13312" width="11.8833333333333" style="34" customWidth="1"/>
    <col min="13313" max="13313" width="6.13333333333333" style="34" customWidth="1"/>
    <col min="13314" max="13314" width="9.5" style="34" customWidth="1"/>
    <col min="13315" max="13316" width="12.6333333333333" style="34" customWidth="1"/>
    <col min="13317" max="13317" width="11.5" style="34" customWidth="1"/>
    <col min="13318" max="13318" width="9.5" style="34" customWidth="1"/>
    <col min="13319" max="13319" width="8.88333333333333" style="34" customWidth="1"/>
    <col min="13320" max="13320" width="8.13333333333333" style="34" customWidth="1"/>
    <col min="13321" max="13321" width="12.5" style="34" customWidth="1"/>
    <col min="13322" max="13322" width="9.5" style="34" customWidth="1"/>
    <col min="13323" max="13323" width="13.3833333333333" style="34" customWidth="1"/>
    <col min="13324" max="13326" width="6.13333333333333" style="34" customWidth="1"/>
    <col min="13327" max="13334" width="5.13333333333333" style="34" customWidth="1"/>
    <col min="13335" max="13565" width="10" style="34"/>
    <col min="13566" max="13566" width="7.5" style="34" customWidth="1"/>
    <col min="13567" max="13567" width="18" style="34" customWidth="1"/>
    <col min="13568" max="13568" width="11.8833333333333" style="34" customWidth="1"/>
    <col min="13569" max="13569" width="6.13333333333333" style="34" customWidth="1"/>
    <col min="13570" max="13570" width="9.5" style="34" customWidth="1"/>
    <col min="13571" max="13572" width="12.6333333333333" style="34" customWidth="1"/>
    <col min="13573" max="13573" width="11.5" style="34" customWidth="1"/>
    <col min="13574" max="13574" width="9.5" style="34" customWidth="1"/>
    <col min="13575" max="13575" width="8.88333333333333" style="34" customWidth="1"/>
    <col min="13576" max="13576" width="8.13333333333333" style="34" customWidth="1"/>
    <col min="13577" max="13577" width="12.5" style="34" customWidth="1"/>
    <col min="13578" max="13578" width="9.5" style="34" customWidth="1"/>
    <col min="13579" max="13579" width="13.3833333333333" style="34" customWidth="1"/>
    <col min="13580" max="13582" width="6.13333333333333" style="34" customWidth="1"/>
    <col min="13583" max="13590" width="5.13333333333333" style="34" customWidth="1"/>
    <col min="13591" max="13821" width="10" style="34"/>
    <col min="13822" max="13822" width="7.5" style="34" customWidth="1"/>
    <col min="13823" max="13823" width="18" style="34" customWidth="1"/>
    <col min="13824" max="13824" width="11.8833333333333" style="34" customWidth="1"/>
    <col min="13825" max="13825" width="6.13333333333333" style="34" customWidth="1"/>
    <col min="13826" max="13826" width="9.5" style="34" customWidth="1"/>
    <col min="13827" max="13828" width="12.6333333333333" style="34" customWidth="1"/>
    <col min="13829" max="13829" width="11.5" style="34" customWidth="1"/>
    <col min="13830" max="13830" width="9.5" style="34" customWidth="1"/>
    <col min="13831" max="13831" width="8.88333333333333" style="34" customWidth="1"/>
    <col min="13832" max="13832" width="8.13333333333333" style="34" customWidth="1"/>
    <col min="13833" max="13833" width="12.5" style="34" customWidth="1"/>
    <col min="13834" max="13834" width="9.5" style="34" customWidth="1"/>
    <col min="13835" max="13835" width="13.3833333333333" style="34" customWidth="1"/>
    <col min="13836" max="13838" width="6.13333333333333" style="34" customWidth="1"/>
    <col min="13839" max="13846" width="5.13333333333333" style="34" customWidth="1"/>
    <col min="13847" max="14077" width="10" style="34"/>
    <col min="14078" max="14078" width="7.5" style="34" customWidth="1"/>
    <col min="14079" max="14079" width="18" style="34" customWidth="1"/>
    <col min="14080" max="14080" width="11.8833333333333" style="34" customWidth="1"/>
    <col min="14081" max="14081" width="6.13333333333333" style="34" customWidth="1"/>
    <col min="14082" max="14082" width="9.5" style="34" customWidth="1"/>
    <col min="14083" max="14084" width="12.6333333333333" style="34" customWidth="1"/>
    <col min="14085" max="14085" width="11.5" style="34" customWidth="1"/>
    <col min="14086" max="14086" width="9.5" style="34" customWidth="1"/>
    <col min="14087" max="14087" width="8.88333333333333" style="34" customWidth="1"/>
    <col min="14088" max="14088" width="8.13333333333333" style="34" customWidth="1"/>
    <col min="14089" max="14089" width="12.5" style="34" customWidth="1"/>
    <col min="14090" max="14090" width="9.5" style="34" customWidth="1"/>
    <col min="14091" max="14091" width="13.3833333333333" style="34" customWidth="1"/>
    <col min="14092" max="14094" width="6.13333333333333" style="34" customWidth="1"/>
    <col min="14095" max="14102" width="5.13333333333333" style="34" customWidth="1"/>
    <col min="14103" max="14333" width="10" style="34"/>
    <col min="14334" max="14334" width="7.5" style="34" customWidth="1"/>
    <col min="14335" max="14335" width="18" style="34" customWidth="1"/>
    <col min="14336" max="14336" width="11.8833333333333" style="34" customWidth="1"/>
    <col min="14337" max="14337" width="6.13333333333333" style="34" customWidth="1"/>
    <col min="14338" max="14338" width="9.5" style="34" customWidth="1"/>
    <col min="14339" max="14340" width="12.6333333333333" style="34" customWidth="1"/>
    <col min="14341" max="14341" width="11.5" style="34" customWidth="1"/>
    <col min="14342" max="14342" width="9.5" style="34" customWidth="1"/>
    <col min="14343" max="14343" width="8.88333333333333" style="34" customWidth="1"/>
    <col min="14344" max="14344" width="8.13333333333333" style="34" customWidth="1"/>
    <col min="14345" max="14345" width="12.5" style="34" customWidth="1"/>
    <col min="14346" max="14346" width="9.5" style="34" customWidth="1"/>
    <col min="14347" max="14347" width="13.3833333333333" style="34" customWidth="1"/>
    <col min="14348" max="14350" width="6.13333333333333" style="34" customWidth="1"/>
    <col min="14351" max="14358" width="5.13333333333333" style="34" customWidth="1"/>
    <col min="14359" max="14589" width="10" style="34"/>
    <col min="14590" max="14590" width="7.5" style="34" customWidth="1"/>
    <col min="14591" max="14591" width="18" style="34" customWidth="1"/>
    <col min="14592" max="14592" width="11.8833333333333" style="34" customWidth="1"/>
    <col min="14593" max="14593" width="6.13333333333333" style="34" customWidth="1"/>
    <col min="14594" max="14594" width="9.5" style="34" customWidth="1"/>
    <col min="14595" max="14596" width="12.6333333333333" style="34" customWidth="1"/>
    <col min="14597" max="14597" width="11.5" style="34" customWidth="1"/>
    <col min="14598" max="14598" width="9.5" style="34" customWidth="1"/>
    <col min="14599" max="14599" width="8.88333333333333" style="34" customWidth="1"/>
    <col min="14600" max="14600" width="8.13333333333333" style="34" customWidth="1"/>
    <col min="14601" max="14601" width="12.5" style="34" customWidth="1"/>
    <col min="14602" max="14602" width="9.5" style="34" customWidth="1"/>
    <col min="14603" max="14603" width="13.3833333333333" style="34" customWidth="1"/>
    <col min="14604" max="14606" width="6.13333333333333" style="34" customWidth="1"/>
    <col min="14607" max="14614" width="5.13333333333333" style="34" customWidth="1"/>
    <col min="14615" max="14845" width="10" style="34"/>
    <col min="14846" max="14846" width="7.5" style="34" customWidth="1"/>
    <col min="14847" max="14847" width="18" style="34" customWidth="1"/>
    <col min="14848" max="14848" width="11.8833333333333" style="34" customWidth="1"/>
    <col min="14849" max="14849" width="6.13333333333333" style="34" customWidth="1"/>
    <col min="14850" max="14850" width="9.5" style="34" customWidth="1"/>
    <col min="14851" max="14852" width="12.6333333333333" style="34" customWidth="1"/>
    <col min="14853" max="14853" width="11.5" style="34" customWidth="1"/>
    <col min="14854" max="14854" width="9.5" style="34" customWidth="1"/>
    <col min="14855" max="14855" width="8.88333333333333" style="34" customWidth="1"/>
    <col min="14856" max="14856" width="8.13333333333333" style="34" customWidth="1"/>
    <col min="14857" max="14857" width="12.5" style="34" customWidth="1"/>
    <col min="14858" max="14858" width="9.5" style="34" customWidth="1"/>
    <col min="14859" max="14859" width="13.3833333333333" style="34" customWidth="1"/>
    <col min="14860" max="14862" width="6.13333333333333" style="34" customWidth="1"/>
    <col min="14863" max="14870" width="5.13333333333333" style="34" customWidth="1"/>
    <col min="14871" max="15101" width="10" style="34"/>
    <col min="15102" max="15102" width="7.5" style="34" customWidth="1"/>
    <col min="15103" max="15103" width="18" style="34" customWidth="1"/>
    <col min="15104" max="15104" width="11.8833333333333" style="34" customWidth="1"/>
    <col min="15105" max="15105" width="6.13333333333333" style="34" customWidth="1"/>
    <col min="15106" max="15106" width="9.5" style="34" customWidth="1"/>
    <col min="15107" max="15108" width="12.6333333333333" style="34" customWidth="1"/>
    <col min="15109" max="15109" width="11.5" style="34" customWidth="1"/>
    <col min="15110" max="15110" width="9.5" style="34" customWidth="1"/>
    <col min="15111" max="15111" width="8.88333333333333" style="34" customWidth="1"/>
    <col min="15112" max="15112" width="8.13333333333333" style="34" customWidth="1"/>
    <col min="15113" max="15113" width="12.5" style="34" customWidth="1"/>
    <col min="15114" max="15114" width="9.5" style="34" customWidth="1"/>
    <col min="15115" max="15115" width="13.3833333333333" style="34" customWidth="1"/>
    <col min="15116" max="15118" width="6.13333333333333" style="34" customWidth="1"/>
    <col min="15119" max="15126" width="5.13333333333333" style="34" customWidth="1"/>
    <col min="15127" max="15357" width="10" style="34"/>
    <col min="15358" max="15358" width="7.5" style="34" customWidth="1"/>
    <col min="15359" max="15359" width="18" style="34" customWidth="1"/>
    <col min="15360" max="15360" width="11.8833333333333" style="34" customWidth="1"/>
    <col min="15361" max="15361" width="6.13333333333333" style="34" customWidth="1"/>
    <col min="15362" max="15362" width="9.5" style="34" customWidth="1"/>
    <col min="15363" max="15364" width="12.6333333333333" style="34" customWidth="1"/>
    <col min="15365" max="15365" width="11.5" style="34" customWidth="1"/>
    <col min="15366" max="15366" width="9.5" style="34" customWidth="1"/>
    <col min="15367" max="15367" width="8.88333333333333" style="34" customWidth="1"/>
    <col min="15368" max="15368" width="8.13333333333333" style="34" customWidth="1"/>
    <col min="15369" max="15369" width="12.5" style="34" customWidth="1"/>
    <col min="15370" max="15370" width="9.5" style="34" customWidth="1"/>
    <col min="15371" max="15371" width="13.3833333333333" style="34" customWidth="1"/>
    <col min="15372" max="15374" width="6.13333333333333" style="34" customWidth="1"/>
    <col min="15375" max="15382" width="5.13333333333333" style="34" customWidth="1"/>
    <col min="15383" max="15613" width="10" style="34"/>
    <col min="15614" max="15614" width="7.5" style="34" customWidth="1"/>
    <col min="15615" max="15615" width="18" style="34" customWidth="1"/>
    <col min="15616" max="15616" width="11.8833333333333" style="34" customWidth="1"/>
    <col min="15617" max="15617" width="6.13333333333333" style="34" customWidth="1"/>
    <col min="15618" max="15618" width="9.5" style="34" customWidth="1"/>
    <col min="15619" max="15620" width="12.6333333333333" style="34" customWidth="1"/>
    <col min="15621" max="15621" width="11.5" style="34" customWidth="1"/>
    <col min="15622" max="15622" width="9.5" style="34" customWidth="1"/>
    <col min="15623" max="15623" width="8.88333333333333" style="34" customWidth="1"/>
    <col min="15624" max="15624" width="8.13333333333333" style="34" customWidth="1"/>
    <col min="15625" max="15625" width="12.5" style="34" customWidth="1"/>
    <col min="15626" max="15626" width="9.5" style="34" customWidth="1"/>
    <col min="15627" max="15627" width="13.3833333333333" style="34" customWidth="1"/>
    <col min="15628" max="15630" width="6.13333333333333" style="34" customWidth="1"/>
    <col min="15631" max="15638" width="5.13333333333333" style="34" customWidth="1"/>
    <col min="15639" max="15869" width="10" style="34"/>
    <col min="15870" max="15870" width="7.5" style="34" customWidth="1"/>
    <col min="15871" max="15871" width="18" style="34" customWidth="1"/>
    <col min="15872" max="15872" width="11.8833333333333" style="34" customWidth="1"/>
    <col min="15873" max="15873" width="6.13333333333333" style="34" customWidth="1"/>
    <col min="15874" max="15874" width="9.5" style="34" customWidth="1"/>
    <col min="15875" max="15876" width="12.6333333333333" style="34" customWidth="1"/>
    <col min="15877" max="15877" width="11.5" style="34" customWidth="1"/>
    <col min="15878" max="15878" width="9.5" style="34" customWidth="1"/>
    <col min="15879" max="15879" width="8.88333333333333" style="34" customWidth="1"/>
    <col min="15880" max="15880" width="8.13333333333333" style="34" customWidth="1"/>
    <col min="15881" max="15881" width="12.5" style="34" customWidth="1"/>
    <col min="15882" max="15882" width="9.5" style="34" customWidth="1"/>
    <col min="15883" max="15883" width="13.3833333333333" style="34" customWidth="1"/>
    <col min="15884" max="15886" width="6.13333333333333" style="34" customWidth="1"/>
    <col min="15887" max="15894" width="5.13333333333333" style="34" customWidth="1"/>
    <col min="15895" max="16125" width="10" style="34"/>
    <col min="16126" max="16126" width="7.5" style="34" customWidth="1"/>
    <col min="16127" max="16127" width="18" style="34" customWidth="1"/>
    <col min="16128" max="16128" width="11.8833333333333" style="34" customWidth="1"/>
    <col min="16129" max="16129" width="6.13333333333333" style="34" customWidth="1"/>
    <col min="16130" max="16130" width="9.5" style="34" customWidth="1"/>
    <col min="16131" max="16132" width="12.6333333333333" style="34" customWidth="1"/>
    <col min="16133" max="16133" width="11.5" style="34" customWidth="1"/>
    <col min="16134" max="16134" width="9.5" style="34" customWidth="1"/>
    <col min="16135" max="16135" width="8.88333333333333" style="34" customWidth="1"/>
    <col min="16136" max="16136" width="8.13333333333333" style="34" customWidth="1"/>
    <col min="16137" max="16137" width="12.5" style="34" customWidth="1"/>
    <col min="16138" max="16138" width="9.5" style="34" customWidth="1"/>
    <col min="16139" max="16139" width="13.3833333333333" style="34" customWidth="1"/>
    <col min="16140" max="16142" width="6.13333333333333" style="34" customWidth="1"/>
    <col min="16143" max="16150" width="5.13333333333333" style="34" customWidth="1"/>
    <col min="16151" max="16384" width="10" style="34"/>
  </cols>
  <sheetData>
    <row r="1" ht="40" customHeight="1" spans="1:9">
      <c r="A1" s="40" t="s">
        <v>8</v>
      </c>
      <c r="B1" s="41"/>
      <c r="C1" s="41"/>
      <c r="D1" s="40"/>
      <c r="E1" s="40"/>
      <c r="F1" s="40"/>
      <c r="G1" s="42"/>
      <c r="H1" s="40"/>
      <c r="I1" s="40"/>
    </row>
    <row r="2" s="30" customFormat="1" ht="22" customHeight="1" spans="1:14">
      <c r="A2" s="43" t="str">
        <f>费用汇总表!A2</f>
        <v>项目名称：六合区2025年度货车动态称重监测点及相关系统维护项目（非现场综合执法系统维护）</v>
      </c>
      <c r="B2" s="44"/>
      <c r="C2" s="44"/>
      <c r="D2" s="44"/>
      <c r="E2" s="44"/>
      <c r="F2" s="44"/>
      <c r="G2" s="44"/>
      <c r="H2" s="44"/>
      <c r="I2" s="44"/>
      <c r="J2" s="68"/>
      <c r="K2" s="68"/>
      <c r="L2" s="68"/>
      <c r="M2" s="68"/>
      <c r="N2" s="68"/>
    </row>
    <row r="3" s="31" customFormat="1" ht="22" customHeight="1" spans="1:14">
      <c r="A3" s="45"/>
      <c r="B3" s="46"/>
      <c r="C3" s="47"/>
      <c r="D3" s="45"/>
      <c r="E3" s="45"/>
      <c r="F3" s="45"/>
      <c r="G3" s="48" t="s">
        <v>2</v>
      </c>
      <c r="H3" s="49"/>
      <c r="I3" s="48"/>
      <c r="J3" s="45"/>
      <c r="K3" s="69"/>
      <c r="L3" s="69"/>
      <c r="M3" s="69"/>
      <c r="N3" s="69"/>
    </row>
    <row r="4" s="30" customFormat="1" ht="22.5" spans="1:14">
      <c r="A4" s="50" t="s">
        <v>11</v>
      </c>
      <c r="B4" s="51" t="s">
        <v>12</v>
      </c>
      <c r="C4" s="52" t="s">
        <v>13</v>
      </c>
      <c r="D4" s="51" t="s">
        <v>14</v>
      </c>
      <c r="E4" s="52" t="s">
        <v>15</v>
      </c>
      <c r="F4" s="52" t="s">
        <v>16</v>
      </c>
      <c r="G4" s="53" t="s">
        <v>17</v>
      </c>
      <c r="H4" s="52" t="s">
        <v>18</v>
      </c>
      <c r="I4" s="51" t="s">
        <v>41</v>
      </c>
      <c r="J4" s="45"/>
      <c r="K4" s="68"/>
      <c r="L4" s="68"/>
      <c r="M4" s="68"/>
      <c r="N4" s="68"/>
    </row>
    <row r="5" s="30" customFormat="1" ht="101.25" spans="1:14">
      <c r="A5" s="54">
        <v>1.1</v>
      </c>
      <c r="B5" s="55" t="s">
        <v>42</v>
      </c>
      <c r="C5" s="56" t="s">
        <v>43</v>
      </c>
      <c r="D5" s="57" t="s">
        <v>44</v>
      </c>
      <c r="E5" s="57">
        <v>1</v>
      </c>
      <c r="F5" s="58">
        <v>50000</v>
      </c>
      <c r="G5" s="59">
        <f>费用汇总表!$E$5</f>
        <v>0</v>
      </c>
      <c r="H5" s="58">
        <f>IF(F5="","",ROUND(F5*(1-G5),2))</f>
        <v>50000</v>
      </c>
      <c r="I5" s="58">
        <f>E5*H5</f>
        <v>50000</v>
      </c>
      <c r="J5" s="45"/>
      <c r="K5" s="68"/>
      <c r="L5" s="68"/>
      <c r="M5" s="68"/>
      <c r="N5" s="68"/>
    </row>
    <row r="6" s="30" customFormat="1" ht="56.25" spans="1:14">
      <c r="A6" s="54">
        <v>1.2</v>
      </c>
      <c r="B6" s="55" t="s">
        <v>45</v>
      </c>
      <c r="C6" s="56" t="s">
        <v>46</v>
      </c>
      <c r="D6" s="57" t="s">
        <v>44</v>
      </c>
      <c r="E6" s="57">
        <v>1</v>
      </c>
      <c r="F6" s="58">
        <v>8000</v>
      </c>
      <c r="G6" s="59">
        <f>费用汇总表!$E$5</f>
        <v>0</v>
      </c>
      <c r="H6" s="58">
        <f t="shared" ref="H6:H37" si="0">IF(F6="","",ROUND(F6*(1-G6),2))</f>
        <v>8000</v>
      </c>
      <c r="I6" s="58">
        <f t="shared" ref="I6:I37" si="1">E6*H6</f>
        <v>8000</v>
      </c>
      <c r="J6" s="45"/>
      <c r="K6" s="68"/>
      <c r="L6" s="68"/>
      <c r="M6" s="68"/>
      <c r="N6" s="68"/>
    </row>
    <row r="7" s="30" customFormat="1" ht="78.75" spans="1:14">
      <c r="A7" s="54">
        <v>1.3</v>
      </c>
      <c r="B7" s="55" t="s">
        <v>47</v>
      </c>
      <c r="C7" s="56" t="s">
        <v>48</v>
      </c>
      <c r="D7" s="57" t="s">
        <v>44</v>
      </c>
      <c r="E7" s="57">
        <v>1</v>
      </c>
      <c r="F7" s="58">
        <v>4000</v>
      </c>
      <c r="G7" s="59">
        <f>费用汇总表!$E$5</f>
        <v>0</v>
      </c>
      <c r="H7" s="58">
        <f t="shared" si="0"/>
        <v>4000</v>
      </c>
      <c r="I7" s="58">
        <f t="shared" si="1"/>
        <v>4000</v>
      </c>
      <c r="J7" s="45"/>
      <c r="K7" s="68"/>
      <c r="L7" s="68"/>
      <c r="M7" s="68"/>
      <c r="N7" s="68"/>
    </row>
    <row r="8" s="30" customFormat="1" ht="45" spans="1:14">
      <c r="A8" s="54">
        <v>1.4</v>
      </c>
      <c r="B8" s="55" t="s">
        <v>49</v>
      </c>
      <c r="C8" s="56" t="s">
        <v>50</v>
      </c>
      <c r="D8" s="57" t="s">
        <v>44</v>
      </c>
      <c r="E8" s="57">
        <v>1</v>
      </c>
      <c r="F8" s="58">
        <v>1200</v>
      </c>
      <c r="G8" s="59">
        <f>费用汇总表!$E$5</f>
        <v>0</v>
      </c>
      <c r="H8" s="58">
        <f t="shared" si="0"/>
        <v>1200</v>
      </c>
      <c r="I8" s="58">
        <f t="shared" si="1"/>
        <v>1200</v>
      </c>
      <c r="J8" s="68"/>
      <c r="K8" s="68"/>
      <c r="L8" s="68"/>
      <c r="M8" s="68"/>
      <c r="N8" s="68"/>
    </row>
    <row r="9" s="30" customFormat="1" ht="165" spans="1:14">
      <c r="A9" s="54">
        <v>1.5</v>
      </c>
      <c r="B9" s="55" t="s">
        <v>51</v>
      </c>
      <c r="C9" s="60" t="s">
        <v>52</v>
      </c>
      <c r="D9" s="57" t="s">
        <v>44</v>
      </c>
      <c r="E9" s="57">
        <v>1</v>
      </c>
      <c r="F9" s="58">
        <v>1800</v>
      </c>
      <c r="G9" s="59">
        <f>费用汇总表!$E$5</f>
        <v>0</v>
      </c>
      <c r="H9" s="58">
        <f t="shared" si="0"/>
        <v>1800</v>
      </c>
      <c r="I9" s="58">
        <f t="shared" si="1"/>
        <v>1800</v>
      </c>
      <c r="J9" s="68"/>
      <c r="K9" s="68"/>
      <c r="L9" s="68"/>
      <c r="M9" s="68"/>
      <c r="N9" s="68"/>
    </row>
    <row r="10" s="30" customFormat="1" ht="165" spans="1:14">
      <c r="A10" s="54">
        <v>1.6</v>
      </c>
      <c r="B10" s="55" t="s">
        <v>51</v>
      </c>
      <c r="C10" s="60" t="s">
        <v>53</v>
      </c>
      <c r="D10" s="57" t="s">
        <v>44</v>
      </c>
      <c r="E10" s="57">
        <v>1</v>
      </c>
      <c r="F10" s="58">
        <v>2600</v>
      </c>
      <c r="G10" s="59">
        <f>费用汇总表!$E$5</f>
        <v>0</v>
      </c>
      <c r="H10" s="58">
        <f t="shared" si="0"/>
        <v>2600</v>
      </c>
      <c r="I10" s="58">
        <f t="shared" si="1"/>
        <v>2600</v>
      </c>
      <c r="J10" s="68"/>
      <c r="K10" s="68"/>
      <c r="L10" s="68"/>
      <c r="M10" s="68"/>
      <c r="N10" s="68"/>
    </row>
    <row r="11" s="30" customFormat="1" ht="26" customHeight="1" spans="1:14">
      <c r="A11" s="54">
        <v>1.7</v>
      </c>
      <c r="B11" s="55" t="s">
        <v>54</v>
      </c>
      <c r="C11" s="56" t="s">
        <v>55</v>
      </c>
      <c r="D11" s="57" t="s">
        <v>44</v>
      </c>
      <c r="E11" s="57">
        <v>1</v>
      </c>
      <c r="F11" s="58">
        <v>6000</v>
      </c>
      <c r="G11" s="59">
        <f>费用汇总表!$E$5</f>
        <v>0</v>
      </c>
      <c r="H11" s="58">
        <f t="shared" si="0"/>
        <v>6000</v>
      </c>
      <c r="I11" s="58">
        <f t="shared" si="1"/>
        <v>6000</v>
      </c>
      <c r="J11" s="68"/>
      <c r="K11" s="68"/>
      <c r="L11" s="68"/>
      <c r="M11" s="68"/>
      <c r="N11" s="68"/>
    </row>
    <row r="12" s="30" customFormat="1" ht="168.75" spans="1:14">
      <c r="A12" s="54">
        <v>1.8</v>
      </c>
      <c r="B12" s="55" t="s">
        <v>56</v>
      </c>
      <c r="C12" s="56" t="s">
        <v>57</v>
      </c>
      <c r="D12" s="57" t="s">
        <v>44</v>
      </c>
      <c r="E12" s="57">
        <v>1</v>
      </c>
      <c r="F12" s="58">
        <v>5800</v>
      </c>
      <c r="G12" s="59">
        <f>费用汇总表!$E$5</f>
        <v>0</v>
      </c>
      <c r="H12" s="58">
        <f t="shared" si="0"/>
        <v>5800</v>
      </c>
      <c r="I12" s="58">
        <f t="shared" si="1"/>
        <v>5800</v>
      </c>
      <c r="J12" s="68"/>
      <c r="K12" s="68"/>
      <c r="L12" s="68"/>
      <c r="M12" s="68"/>
      <c r="N12" s="68"/>
    </row>
    <row r="13" s="30" customFormat="1" ht="26" customHeight="1" spans="1:14">
      <c r="A13" s="54">
        <v>1.9</v>
      </c>
      <c r="B13" s="55" t="s">
        <v>58</v>
      </c>
      <c r="C13" s="56" t="s">
        <v>55</v>
      </c>
      <c r="D13" s="57" t="s">
        <v>59</v>
      </c>
      <c r="E13" s="57">
        <v>1</v>
      </c>
      <c r="F13" s="58">
        <v>6000</v>
      </c>
      <c r="G13" s="59">
        <f>费用汇总表!$E$5</f>
        <v>0</v>
      </c>
      <c r="H13" s="58">
        <f t="shared" si="0"/>
        <v>6000</v>
      </c>
      <c r="I13" s="58">
        <f t="shared" si="1"/>
        <v>6000</v>
      </c>
      <c r="J13" s="68"/>
      <c r="K13" s="68"/>
      <c r="L13" s="68"/>
      <c r="M13" s="68"/>
      <c r="N13" s="68"/>
    </row>
    <row r="14" s="30" customFormat="1" ht="26" customHeight="1" spans="1:14">
      <c r="A14" s="54">
        <v>1.1</v>
      </c>
      <c r="B14" s="55" t="s">
        <v>60</v>
      </c>
      <c r="C14" s="56" t="s">
        <v>61</v>
      </c>
      <c r="D14" s="57" t="s">
        <v>44</v>
      </c>
      <c r="E14" s="57">
        <v>1</v>
      </c>
      <c r="F14" s="58">
        <v>6500</v>
      </c>
      <c r="G14" s="59">
        <f>费用汇总表!$E$5</f>
        <v>0</v>
      </c>
      <c r="H14" s="58">
        <f t="shared" si="0"/>
        <v>6500</v>
      </c>
      <c r="I14" s="58">
        <f t="shared" si="1"/>
        <v>6500</v>
      </c>
      <c r="J14" s="68"/>
      <c r="K14" s="68"/>
      <c r="L14" s="68"/>
      <c r="M14" s="68"/>
      <c r="N14" s="68"/>
    </row>
    <row r="15" s="30" customFormat="1" ht="26" customHeight="1" spans="1:14">
      <c r="A15" s="54">
        <v>1.11</v>
      </c>
      <c r="B15" s="55" t="s">
        <v>62</v>
      </c>
      <c r="C15" s="56" t="s">
        <v>63</v>
      </c>
      <c r="D15" s="57" t="s">
        <v>59</v>
      </c>
      <c r="E15" s="57">
        <v>1</v>
      </c>
      <c r="F15" s="58">
        <v>5000</v>
      </c>
      <c r="G15" s="59">
        <f>费用汇总表!$E$5</f>
        <v>0</v>
      </c>
      <c r="H15" s="58">
        <f t="shared" si="0"/>
        <v>5000</v>
      </c>
      <c r="I15" s="58">
        <f t="shared" si="1"/>
        <v>5000</v>
      </c>
      <c r="J15" s="68"/>
      <c r="K15" s="68"/>
      <c r="L15" s="68"/>
      <c r="M15" s="68"/>
      <c r="N15" s="68"/>
    </row>
    <row r="16" s="30" customFormat="1" ht="60" spans="1:14">
      <c r="A16" s="54">
        <v>1.12</v>
      </c>
      <c r="B16" s="55" t="s">
        <v>64</v>
      </c>
      <c r="C16" s="56" t="s">
        <v>65</v>
      </c>
      <c r="D16" s="57" t="s">
        <v>66</v>
      </c>
      <c r="E16" s="57">
        <v>1</v>
      </c>
      <c r="F16" s="58">
        <v>800</v>
      </c>
      <c r="G16" s="59">
        <f>费用汇总表!$E$5</f>
        <v>0</v>
      </c>
      <c r="H16" s="58">
        <f t="shared" si="0"/>
        <v>800</v>
      </c>
      <c r="I16" s="58">
        <f t="shared" si="1"/>
        <v>800</v>
      </c>
      <c r="J16" s="68"/>
      <c r="K16" s="68"/>
      <c r="L16" s="68"/>
      <c r="M16" s="68"/>
      <c r="N16" s="68"/>
    </row>
    <row r="17" s="30" customFormat="1" ht="130.5" spans="1:14">
      <c r="A17" s="54">
        <v>1.13</v>
      </c>
      <c r="B17" s="55" t="s">
        <v>67</v>
      </c>
      <c r="C17" s="60" t="s">
        <v>68</v>
      </c>
      <c r="D17" s="57" t="s">
        <v>66</v>
      </c>
      <c r="E17" s="57">
        <v>1</v>
      </c>
      <c r="F17" s="58">
        <v>1400</v>
      </c>
      <c r="G17" s="59">
        <f>费用汇总表!$E$5</f>
        <v>0</v>
      </c>
      <c r="H17" s="58">
        <f t="shared" si="0"/>
        <v>1400</v>
      </c>
      <c r="I17" s="58">
        <f t="shared" si="1"/>
        <v>1400</v>
      </c>
      <c r="J17" s="68"/>
      <c r="K17" s="68"/>
      <c r="L17" s="68"/>
      <c r="M17" s="68"/>
      <c r="N17" s="68"/>
    </row>
    <row r="18" s="30" customFormat="1" ht="202.5" spans="1:14">
      <c r="A18" s="54">
        <v>1.14</v>
      </c>
      <c r="B18" s="55" t="s">
        <v>69</v>
      </c>
      <c r="C18" s="56" t="s">
        <v>70</v>
      </c>
      <c r="D18" s="57" t="s">
        <v>44</v>
      </c>
      <c r="E18" s="57">
        <v>1</v>
      </c>
      <c r="F18" s="58">
        <v>7800</v>
      </c>
      <c r="G18" s="59">
        <f>费用汇总表!$E$5</f>
        <v>0</v>
      </c>
      <c r="H18" s="58">
        <f t="shared" si="0"/>
        <v>7800</v>
      </c>
      <c r="I18" s="58">
        <f t="shared" si="1"/>
        <v>7800</v>
      </c>
      <c r="J18" s="68"/>
      <c r="K18" s="68"/>
      <c r="L18" s="68"/>
      <c r="M18" s="68"/>
      <c r="N18" s="68"/>
    </row>
    <row r="19" s="30" customFormat="1" ht="191.25" spans="1:14">
      <c r="A19" s="54">
        <v>1.15</v>
      </c>
      <c r="B19" s="55" t="s">
        <v>71</v>
      </c>
      <c r="C19" s="56" t="s">
        <v>72</v>
      </c>
      <c r="D19" s="57" t="s">
        <v>44</v>
      </c>
      <c r="E19" s="57">
        <v>1</v>
      </c>
      <c r="F19" s="58">
        <v>7800</v>
      </c>
      <c r="G19" s="59">
        <f>费用汇总表!$E$5</f>
        <v>0</v>
      </c>
      <c r="H19" s="58">
        <f t="shared" si="0"/>
        <v>7800</v>
      </c>
      <c r="I19" s="58">
        <f t="shared" si="1"/>
        <v>7800</v>
      </c>
      <c r="J19" s="68"/>
      <c r="K19" s="68"/>
      <c r="L19" s="68"/>
      <c r="M19" s="68"/>
      <c r="N19" s="68"/>
    </row>
    <row r="20" s="30" customFormat="1" ht="202.5" spans="1:14">
      <c r="A20" s="54">
        <v>1.16</v>
      </c>
      <c r="B20" s="55" t="s">
        <v>73</v>
      </c>
      <c r="C20" s="56" t="s">
        <v>74</v>
      </c>
      <c r="D20" s="57" t="s">
        <v>44</v>
      </c>
      <c r="E20" s="57">
        <v>1</v>
      </c>
      <c r="F20" s="58">
        <v>7800</v>
      </c>
      <c r="G20" s="59">
        <f>费用汇总表!$E$5</f>
        <v>0</v>
      </c>
      <c r="H20" s="58">
        <f t="shared" si="0"/>
        <v>7800</v>
      </c>
      <c r="I20" s="58">
        <f t="shared" si="1"/>
        <v>7800</v>
      </c>
      <c r="J20" s="68"/>
      <c r="K20" s="68"/>
      <c r="L20" s="68"/>
      <c r="M20" s="68"/>
      <c r="N20" s="68"/>
    </row>
    <row r="21" s="30" customFormat="1" ht="191.25" spans="1:14">
      <c r="A21" s="54">
        <v>1.17</v>
      </c>
      <c r="B21" s="55" t="s">
        <v>75</v>
      </c>
      <c r="C21" s="56" t="s">
        <v>76</v>
      </c>
      <c r="D21" s="57" t="s">
        <v>44</v>
      </c>
      <c r="E21" s="57">
        <v>1</v>
      </c>
      <c r="F21" s="58">
        <v>7800</v>
      </c>
      <c r="G21" s="59">
        <f>费用汇总表!$E$5</f>
        <v>0</v>
      </c>
      <c r="H21" s="58">
        <f t="shared" si="0"/>
        <v>7800</v>
      </c>
      <c r="I21" s="58">
        <f t="shared" si="1"/>
        <v>7800</v>
      </c>
      <c r="J21" s="68"/>
      <c r="K21" s="68"/>
      <c r="L21" s="68"/>
      <c r="M21" s="68"/>
      <c r="N21" s="68"/>
    </row>
    <row r="22" s="30" customFormat="1" ht="191.25" spans="1:14">
      <c r="A22" s="54">
        <v>1.18</v>
      </c>
      <c r="B22" s="55" t="s">
        <v>77</v>
      </c>
      <c r="C22" s="56" t="s">
        <v>78</v>
      </c>
      <c r="D22" s="57" t="s">
        <v>44</v>
      </c>
      <c r="E22" s="57">
        <v>1</v>
      </c>
      <c r="F22" s="58">
        <v>7800</v>
      </c>
      <c r="G22" s="59">
        <f>费用汇总表!$E$5</f>
        <v>0</v>
      </c>
      <c r="H22" s="58">
        <f t="shared" si="0"/>
        <v>7800</v>
      </c>
      <c r="I22" s="58">
        <f t="shared" si="1"/>
        <v>7800</v>
      </c>
      <c r="J22" s="68"/>
      <c r="K22" s="68"/>
      <c r="L22" s="68"/>
      <c r="M22" s="68"/>
      <c r="N22" s="68"/>
    </row>
    <row r="23" s="30" customFormat="1" ht="78.75" spans="1:14">
      <c r="A23" s="54">
        <v>1.19</v>
      </c>
      <c r="B23" s="55" t="s">
        <v>79</v>
      </c>
      <c r="C23" s="56" t="s">
        <v>80</v>
      </c>
      <c r="D23" s="57" t="s">
        <v>44</v>
      </c>
      <c r="E23" s="57">
        <v>2</v>
      </c>
      <c r="F23" s="58">
        <v>6500</v>
      </c>
      <c r="G23" s="59">
        <f>费用汇总表!$E$5</f>
        <v>0</v>
      </c>
      <c r="H23" s="58">
        <f t="shared" si="0"/>
        <v>6500</v>
      </c>
      <c r="I23" s="58">
        <f t="shared" si="1"/>
        <v>13000</v>
      </c>
      <c r="J23" s="68"/>
      <c r="K23" s="68"/>
      <c r="L23" s="68"/>
      <c r="M23" s="68"/>
      <c r="N23" s="68"/>
    </row>
    <row r="24" s="30" customFormat="1" ht="56.25" spans="1:14">
      <c r="A24" s="54">
        <v>1.2</v>
      </c>
      <c r="B24" s="55" t="s">
        <v>81</v>
      </c>
      <c r="C24" s="56" t="s">
        <v>82</v>
      </c>
      <c r="D24" s="57" t="s">
        <v>44</v>
      </c>
      <c r="E24" s="57">
        <v>1</v>
      </c>
      <c r="F24" s="58">
        <v>3200</v>
      </c>
      <c r="G24" s="59">
        <f>费用汇总表!$E$5</f>
        <v>0</v>
      </c>
      <c r="H24" s="58">
        <f t="shared" si="0"/>
        <v>3200</v>
      </c>
      <c r="I24" s="58">
        <f t="shared" si="1"/>
        <v>3200</v>
      </c>
      <c r="J24" s="68"/>
      <c r="K24" s="68"/>
      <c r="L24" s="68"/>
      <c r="M24" s="68"/>
      <c r="N24" s="68"/>
    </row>
    <row r="25" s="30" customFormat="1" ht="56.25" spans="1:14">
      <c r="A25" s="54">
        <v>1.21</v>
      </c>
      <c r="B25" s="55" t="s">
        <v>83</v>
      </c>
      <c r="C25" s="56" t="s">
        <v>84</v>
      </c>
      <c r="D25" s="57" t="s">
        <v>44</v>
      </c>
      <c r="E25" s="57">
        <v>1</v>
      </c>
      <c r="F25" s="58">
        <v>3000</v>
      </c>
      <c r="G25" s="59">
        <f>费用汇总表!$E$5</f>
        <v>0</v>
      </c>
      <c r="H25" s="58">
        <f t="shared" si="0"/>
        <v>3000</v>
      </c>
      <c r="I25" s="58">
        <f t="shared" si="1"/>
        <v>3000</v>
      </c>
      <c r="J25" s="68"/>
      <c r="K25" s="68"/>
      <c r="L25" s="68"/>
      <c r="M25" s="68"/>
      <c r="N25" s="68"/>
    </row>
    <row r="26" s="30" customFormat="1" ht="135" spans="1:14">
      <c r="A26" s="54">
        <v>1.22</v>
      </c>
      <c r="B26" s="55" t="s">
        <v>85</v>
      </c>
      <c r="C26" s="56" t="s">
        <v>86</v>
      </c>
      <c r="D26" s="57" t="s">
        <v>44</v>
      </c>
      <c r="E26" s="57">
        <v>1</v>
      </c>
      <c r="F26" s="58">
        <v>500</v>
      </c>
      <c r="G26" s="59">
        <f>费用汇总表!$E$5</f>
        <v>0</v>
      </c>
      <c r="H26" s="58">
        <f t="shared" si="0"/>
        <v>500</v>
      </c>
      <c r="I26" s="58">
        <f t="shared" si="1"/>
        <v>500</v>
      </c>
      <c r="J26" s="68"/>
      <c r="K26" s="68"/>
      <c r="L26" s="68"/>
      <c r="M26" s="68"/>
      <c r="N26" s="68"/>
    </row>
    <row r="27" s="30" customFormat="1" ht="26" customHeight="1" spans="1:14">
      <c r="A27" s="54">
        <v>1.23</v>
      </c>
      <c r="B27" s="55" t="s">
        <v>87</v>
      </c>
      <c r="C27" s="56" t="s">
        <v>55</v>
      </c>
      <c r="D27" s="57" t="s">
        <v>44</v>
      </c>
      <c r="E27" s="57">
        <v>1</v>
      </c>
      <c r="F27" s="58">
        <v>5000</v>
      </c>
      <c r="G27" s="59">
        <f>费用汇总表!$E$5</f>
        <v>0</v>
      </c>
      <c r="H27" s="58">
        <f t="shared" si="0"/>
        <v>5000</v>
      </c>
      <c r="I27" s="58">
        <f t="shared" si="1"/>
        <v>5000</v>
      </c>
      <c r="J27" s="68"/>
      <c r="K27" s="68"/>
      <c r="L27" s="68"/>
      <c r="M27" s="68"/>
      <c r="N27" s="68"/>
    </row>
    <row r="28" s="30" customFormat="1" ht="26" customHeight="1" spans="1:14">
      <c r="A28" s="54">
        <v>1.24</v>
      </c>
      <c r="B28" s="55" t="s">
        <v>88</v>
      </c>
      <c r="C28" s="60" t="s">
        <v>89</v>
      </c>
      <c r="D28" s="57" t="s">
        <v>44</v>
      </c>
      <c r="E28" s="57">
        <v>1</v>
      </c>
      <c r="F28" s="58">
        <v>1750</v>
      </c>
      <c r="G28" s="59">
        <f>费用汇总表!$E$5</f>
        <v>0</v>
      </c>
      <c r="H28" s="58">
        <f t="shared" si="0"/>
        <v>1750</v>
      </c>
      <c r="I28" s="58">
        <f t="shared" si="1"/>
        <v>1750</v>
      </c>
      <c r="J28" s="68"/>
      <c r="K28" s="68"/>
      <c r="L28" s="68"/>
      <c r="M28" s="68"/>
      <c r="N28" s="68"/>
    </row>
    <row r="29" s="30" customFormat="1" ht="90" spans="1:14">
      <c r="A29" s="54">
        <v>1.25</v>
      </c>
      <c r="B29" s="55" t="s">
        <v>90</v>
      </c>
      <c r="C29" s="56" t="s">
        <v>91</v>
      </c>
      <c r="D29" s="57" t="s">
        <v>92</v>
      </c>
      <c r="E29" s="57">
        <v>1</v>
      </c>
      <c r="F29" s="58">
        <v>1500</v>
      </c>
      <c r="G29" s="59">
        <f>费用汇总表!$E$5</f>
        <v>0</v>
      </c>
      <c r="H29" s="58">
        <f t="shared" si="0"/>
        <v>1500</v>
      </c>
      <c r="I29" s="58">
        <f t="shared" si="1"/>
        <v>1500</v>
      </c>
      <c r="J29" s="68"/>
      <c r="K29" s="68"/>
      <c r="L29" s="68"/>
      <c r="M29" s="68"/>
      <c r="N29" s="68"/>
    </row>
    <row r="30" s="30" customFormat="1" ht="90" spans="1:14">
      <c r="A30" s="54">
        <v>1.26</v>
      </c>
      <c r="B30" s="55" t="s">
        <v>93</v>
      </c>
      <c r="C30" s="56" t="s">
        <v>94</v>
      </c>
      <c r="D30" s="57" t="s">
        <v>44</v>
      </c>
      <c r="E30" s="57">
        <v>1</v>
      </c>
      <c r="F30" s="58">
        <v>1800</v>
      </c>
      <c r="G30" s="59">
        <f>费用汇总表!$E$5</f>
        <v>0</v>
      </c>
      <c r="H30" s="58">
        <f t="shared" si="0"/>
        <v>1800</v>
      </c>
      <c r="I30" s="58">
        <f t="shared" si="1"/>
        <v>1800</v>
      </c>
      <c r="J30" s="68"/>
      <c r="K30" s="68"/>
      <c r="L30" s="68"/>
      <c r="M30" s="68"/>
      <c r="N30" s="68"/>
    </row>
    <row r="31" s="30" customFormat="1" ht="22.5" spans="1:14">
      <c r="A31" s="54">
        <v>1.27</v>
      </c>
      <c r="B31" s="55" t="s">
        <v>95</v>
      </c>
      <c r="C31" s="56" t="s">
        <v>96</v>
      </c>
      <c r="D31" s="57" t="s">
        <v>59</v>
      </c>
      <c r="E31" s="57">
        <v>1</v>
      </c>
      <c r="F31" s="58">
        <v>5500</v>
      </c>
      <c r="G31" s="59">
        <f>费用汇总表!$E$5</f>
        <v>0</v>
      </c>
      <c r="H31" s="58">
        <f t="shared" si="0"/>
        <v>5500</v>
      </c>
      <c r="I31" s="58">
        <f t="shared" si="1"/>
        <v>5500</v>
      </c>
      <c r="J31" s="68"/>
      <c r="K31" s="68"/>
      <c r="L31" s="68"/>
      <c r="M31" s="68"/>
      <c r="N31" s="68"/>
    </row>
    <row r="32" s="30" customFormat="1" ht="67.5" spans="1:14">
      <c r="A32" s="54">
        <v>1.28</v>
      </c>
      <c r="B32" s="55" t="s">
        <v>97</v>
      </c>
      <c r="C32" s="56" t="s">
        <v>98</v>
      </c>
      <c r="D32" s="57" t="s">
        <v>44</v>
      </c>
      <c r="E32" s="57">
        <v>1</v>
      </c>
      <c r="F32" s="58">
        <v>1800</v>
      </c>
      <c r="G32" s="59">
        <f>费用汇总表!$E$5</f>
        <v>0</v>
      </c>
      <c r="H32" s="58">
        <f t="shared" si="0"/>
        <v>1800</v>
      </c>
      <c r="I32" s="58">
        <f t="shared" si="1"/>
        <v>1800</v>
      </c>
      <c r="J32" s="68"/>
      <c r="K32" s="68"/>
      <c r="L32" s="68"/>
      <c r="M32" s="68"/>
      <c r="N32" s="68"/>
    </row>
    <row r="33" s="30" customFormat="1" ht="90" spans="1:14">
      <c r="A33" s="54">
        <v>1.29</v>
      </c>
      <c r="B33" s="55" t="s">
        <v>99</v>
      </c>
      <c r="C33" s="56" t="s">
        <v>100</v>
      </c>
      <c r="D33" s="57" t="s">
        <v>101</v>
      </c>
      <c r="E33" s="57">
        <v>1</v>
      </c>
      <c r="F33" s="58">
        <v>1500</v>
      </c>
      <c r="G33" s="59">
        <f>费用汇总表!$E$5</f>
        <v>0</v>
      </c>
      <c r="H33" s="58">
        <f t="shared" si="0"/>
        <v>1500</v>
      </c>
      <c r="I33" s="58">
        <f t="shared" si="1"/>
        <v>1500</v>
      </c>
      <c r="J33" s="68"/>
      <c r="K33" s="68"/>
      <c r="L33" s="68"/>
      <c r="M33" s="68"/>
      <c r="N33" s="68"/>
    </row>
    <row r="34" s="30" customFormat="1" ht="78.75" spans="1:14">
      <c r="A34" s="54">
        <v>1.3</v>
      </c>
      <c r="B34" s="55" t="s">
        <v>102</v>
      </c>
      <c r="C34" s="56" t="s">
        <v>103</v>
      </c>
      <c r="D34" s="57" t="s">
        <v>59</v>
      </c>
      <c r="E34" s="57">
        <v>1</v>
      </c>
      <c r="F34" s="58">
        <v>2000</v>
      </c>
      <c r="G34" s="59">
        <f>费用汇总表!$E$5</f>
        <v>0</v>
      </c>
      <c r="H34" s="58">
        <f t="shared" si="0"/>
        <v>2000</v>
      </c>
      <c r="I34" s="58">
        <f t="shared" si="1"/>
        <v>2000</v>
      </c>
      <c r="J34" s="68"/>
      <c r="K34" s="68"/>
      <c r="L34" s="68"/>
      <c r="M34" s="68"/>
      <c r="N34" s="68"/>
    </row>
    <row r="35" s="30" customFormat="1" ht="78.75" spans="1:14">
      <c r="A35" s="54">
        <v>1.31</v>
      </c>
      <c r="B35" s="55" t="s">
        <v>102</v>
      </c>
      <c r="C35" s="56" t="s">
        <v>104</v>
      </c>
      <c r="D35" s="57" t="s">
        <v>59</v>
      </c>
      <c r="E35" s="57">
        <v>1</v>
      </c>
      <c r="F35" s="58">
        <v>5300</v>
      </c>
      <c r="G35" s="59">
        <f>费用汇总表!$E$5</f>
        <v>0</v>
      </c>
      <c r="H35" s="58">
        <f t="shared" si="0"/>
        <v>5300</v>
      </c>
      <c r="I35" s="58">
        <f t="shared" si="1"/>
        <v>5300</v>
      </c>
      <c r="J35" s="68"/>
      <c r="K35" s="68"/>
      <c r="L35" s="68"/>
      <c r="M35" s="68"/>
      <c r="N35" s="68"/>
    </row>
    <row r="36" s="30" customFormat="1" ht="78.75" spans="1:14">
      <c r="A36" s="54">
        <v>1.32</v>
      </c>
      <c r="B36" s="55" t="s">
        <v>105</v>
      </c>
      <c r="C36" s="56" t="s">
        <v>106</v>
      </c>
      <c r="D36" s="57" t="s">
        <v>59</v>
      </c>
      <c r="E36" s="57">
        <v>1</v>
      </c>
      <c r="F36" s="58">
        <v>6800</v>
      </c>
      <c r="G36" s="59">
        <f>费用汇总表!$E$5</f>
        <v>0</v>
      </c>
      <c r="H36" s="58">
        <f t="shared" si="0"/>
        <v>6800</v>
      </c>
      <c r="I36" s="58">
        <f t="shared" si="1"/>
        <v>6800</v>
      </c>
      <c r="J36" s="68"/>
      <c r="K36" s="68"/>
      <c r="L36" s="68"/>
      <c r="M36" s="68"/>
      <c r="N36" s="68"/>
    </row>
    <row r="37" s="30" customFormat="1" ht="26" customHeight="1" spans="1:14">
      <c r="A37" s="54">
        <v>1.33</v>
      </c>
      <c r="B37" s="55" t="s">
        <v>107</v>
      </c>
      <c r="C37" s="56" t="s">
        <v>61</v>
      </c>
      <c r="D37" s="57" t="s">
        <v>66</v>
      </c>
      <c r="E37" s="57">
        <v>1</v>
      </c>
      <c r="F37" s="58">
        <v>950</v>
      </c>
      <c r="G37" s="59">
        <f>费用汇总表!$E$5</f>
        <v>0</v>
      </c>
      <c r="H37" s="58">
        <f t="shared" si="0"/>
        <v>950</v>
      </c>
      <c r="I37" s="58">
        <f t="shared" si="1"/>
        <v>950</v>
      </c>
      <c r="J37" s="68"/>
      <c r="K37" s="68"/>
      <c r="L37" s="68"/>
      <c r="M37" s="68"/>
      <c r="N37" s="68"/>
    </row>
    <row r="38" s="30" customFormat="1" ht="26" customHeight="1" spans="1:14">
      <c r="A38" s="54">
        <v>1.34</v>
      </c>
      <c r="B38" s="55" t="s">
        <v>108</v>
      </c>
      <c r="C38" s="56" t="s">
        <v>109</v>
      </c>
      <c r="D38" s="57" t="s">
        <v>110</v>
      </c>
      <c r="E38" s="57">
        <v>1</v>
      </c>
      <c r="F38" s="58">
        <v>2</v>
      </c>
      <c r="G38" s="59">
        <f>费用汇总表!$E$5</f>
        <v>0</v>
      </c>
      <c r="H38" s="58">
        <f t="shared" ref="H38:H63" si="2">IF(F38="","",ROUND(F38*(1-G38),2))</f>
        <v>2</v>
      </c>
      <c r="I38" s="58">
        <f t="shared" ref="I38:I63" si="3">E38*H38</f>
        <v>2</v>
      </c>
      <c r="J38" s="68"/>
      <c r="K38" s="68"/>
      <c r="L38" s="68"/>
      <c r="M38" s="68"/>
      <c r="N38" s="68"/>
    </row>
    <row r="39" s="30" customFormat="1" ht="26" customHeight="1" spans="1:14">
      <c r="A39" s="54">
        <v>1.35</v>
      </c>
      <c r="B39" s="55" t="s">
        <v>111</v>
      </c>
      <c r="C39" s="56" t="s">
        <v>112</v>
      </c>
      <c r="D39" s="57" t="s">
        <v>110</v>
      </c>
      <c r="E39" s="57">
        <v>1</v>
      </c>
      <c r="F39" s="58">
        <v>8</v>
      </c>
      <c r="G39" s="59">
        <f>费用汇总表!$E$5</f>
        <v>0</v>
      </c>
      <c r="H39" s="58">
        <f t="shared" si="2"/>
        <v>8</v>
      </c>
      <c r="I39" s="58">
        <f t="shared" si="3"/>
        <v>8</v>
      </c>
      <c r="J39" s="68"/>
      <c r="K39" s="68"/>
      <c r="L39" s="68"/>
      <c r="M39" s="68"/>
      <c r="N39" s="68"/>
    </row>
    <row r="40" s="30" customFormat="1" ht="26" customHeight="1" spans="1:14">
      <c r="A40" s="54">
        <v>1.36</v>
      </c>
      <c r="B40" s="55" t="s">
        <v>113</v>
      </c>
      <c r="C40" s="56" t="s">
        <v>114</v>
      </c>
      <c r="D40" s="57" t="s">
        <v>110</v>
      </c>
      <c r="E40" s="57">
        <v>1</v>
      </c>
      <c r="F40" s="58">
        <v>21</v>
      </c>
      <c r="G40" s="59">
        <f>费用汇总表!$E$5</f>
        <v>0</v>
      </c>
      <c r="H40" s="58">
        <f t="shared" si="2"/>
        <v>21</v>
      </c>
      <c r="I40" s="58">
        <f t="shared" si="3"/>
        <v>21</v>
      </c>
      <c r="J40" s="68"/>
      <c r="K40" s="68"/>
      <c r="L40" s="68"/>
      <c r="M40" s="68"/>
      <c r="N40" s="68"/>
    </row>
    <row r="41" s="30" customFormat="1" ht="26" customHeight="1" spans="1:14">
      <c r="A41" s="54">
        <v>1.37</v>
      </c>
      <c r="B41" s="55" t="s">
        <v>113</v>
      </c>
      <c r="C41" s="56" t="s">
        <v>115</v>
      </c>
      <c r="D41" s="57" t="s">
        <v>110</v>
      </c>
      <c r="E41" s="57">
        <v>1</v>
      </c>
      <c r="F41" s="58">
        <v>95</v>
      </c>
      <c r="G41" s="59">
        <f>费用汇总表!$E$5</f>
        <v>0</v>
      </c>
      <c r="H41" s="58">
        <f t="shared" si="2"/>
        <v>95</v>
      </c>
      <c r="I41" s="58">
        <f t="shared" si="3"/>
        <v>95</v>
      </c>
      <c r="J41" s="68"/>
      <c r="K41" s="68"/>
      <c r="L41" s="68"/>
      <c r="M41" s="68"/>
      <c r="N41" s="68"/>
    </row>
    <row r="42" s="30" customFormat="1" ht="26" customHeight="1" spans="1:14">
      <c r="A42" s="54">
        <v>1.38</v>
      </c>
      <c r="B42" s="55" t="s">
        <v>113</v>
      </c>
      <c r="C42" s="56" t="s">
        <v>116</v>
      </c>
      <c r="D42" s="57" t="s">
        <v>110</v>
      </c>
      <c r="E42" s="57">
        <v>1</v>
      </c>
      <c r="F42" s="58">
        <v>30</v>
      </c>
      <c r="G42" s="59">
        <f>费用汇总表!$E$5</f>
        <v>0</v>
      </c>
      <c r="H42" s="58">
        <f t="shared" si="2"/>
        <v>30</v>
      </c>
      <c r="I42" s="58">
        <f t="shared" si="3"/>
        <v>30</v>
      </c>
      <c r="J42" s="68"/>
      <c r="K42" s="68"/>
      <c r="L42" s="68"/>
      <c r="M42" s="68"/>
      <c r="N42" s="68"/>
    </row>
    <row r="43" s="30" customFormat="1" ht="26" customHeight="1" spans="1:14">
      <c r="A43" s="54">
        <v>1.39</v>
      </c>
      <c r="B43" s="55" t="s">
        <v>117</v>
      </c>
      <c r="C43" s="56" t="s">
        <v>118</v>
      </c>
      <c r="D43" s="57" t="s">
        <v>110</v>
      </c>
      <c r="E43" s="57">
        <v>1</v>
      </c>
      <c r="F43" s="58">
        <v>5</v>
      </c>
      <c r="G43" s="59">
        <f>费用汇总表!$E$5</f>
        <v>0</v>
      </c>
      <c r="H43" s="58">
        <f t="shared" si="2"/>
        <v>5</v>
      </c>
      <c r="I43" s="58">
        <f t="shared" si="3"/>
        <v>5</v>
      </c>
      <c r="J43" s="68"/>
      <c r="K43" s="68"/>
      <c r="L43" s="68"/>
      <c r="M43" s="68"/>
      <c r="N43" s="68"/>
    </row>
    <row r="44" s="30" customFormat="1" ht="26" customHeight="1" spans="1:14">
      <c r="A44" s="54">
        <v>1.4</v>
      </c>
      <c r="B44" s="55" t="s">
        <v>119</v>
      </c>
      <c r="C44" s="56" t="s">
        <v>120</v>
      </c>
      <c r="D44" s="57" t="s">
        <v>110</v>
      </c>
      <c r="E44" s="57">
        <v>1</v>
      </c>
      <c r="F44" s="58">
        <v>9</v>
      </c>
      <c r="G44" s="59">
        <f>费用汇总表!$E$5</f>
        <v>0</v>
      </c>
      <c r="H44" s="58">
        <f t="shared" si="2"/>
        <v>9</v>
      </c>
      <c r="I44" s="58">
        <f t="shared" si="3"/>
        <v>9</v>
      </c>
      <c r="J44" s="68"/>
      <c r="K44" s="68"/>
      <c r="L44" s="68"/>
      <c r="M44" s="68"/>
      <c r="N44" s="68"/>
    </row>
    <row r="45" s="30" customFormat="1" ht="26" customHeight="1" spans="1:14">
      <c r="A45" s="54">
        <v>1.41</v>
      </c>
      <c r="B45" s="55" t="s">
        <v>119</v>
      </c>
      <c r="C45" s="56" t="s">
        <v>121</v>
      </c>
      <c r="D45" s="57" t="s">
        <v>110</v>
      </c>
      <c r="E45" s="57">
        <v>1</v>
      </c>
      <c r="F45" s="58">
        <v>8</v>
      </c>
      <c r="G45" s="59">
        <f>费用汇总表!$E$5</f>
        <v>0</v>
      </c>
      <c r="H45" s="58">
        <f t="shared" si="2"/>
        <v>8</v>
      </c>
      <c r="I45" s="58">
        <f t="shared" si="3"/>
        <v>8</v>
      </c>
      <c r="J45" s="68"/>
      <c r="K45" s="68"/>
      <c r="L45" s="68"/>
      <c r="M45" s="68"/>
      <c r="N45" s="68"/>
    </row>
    <row r="46" s="30" customFormat="1" ht="26" customHeight="1" spans="1:14">
      <c r="A46" s="54">
        <v>1.42</v>
      </c>
      <c r="B46" s="55" t="s">
        <v>122</v>
      </c>
      <c r="C46" s="56" t="s">
        <v>123</v>
      </c>
      <c r="D46" s="57" t="s">
        <v>110</v>
      </c>
      <c r="E46" s="57">
        <v>1</v>
      </c>
      <c r="F46" s="58">
        <v>30</v>
      </c>
      <c r="G46" s="59">
        <f>费用汇总表!$E$5</f>
        <v>0</v>
      </c>
      <c r="H46" s="58">
        <f t="shared" si="2"/>
        <v>30</v>
      </c>
      <c r="I46" s="58">
        <f t="shared" si="3"/>
        <v>30</v>
      </c>
      <c r="J46" s="68"/>
      <c r="K46" s="68"/>
      <c r="L46" s="68"/>
      <c r="M46" s="68"/>
      <c r="N46" s="68"/>
    </row>
    <row r="47" s="30" customFormat="1" ht="26" customHeight="1" spans="1:14">
      <c r="A47" s="54">
        <v>1.43</v>
      </c>
      <c r="B47" s="55" t="s">
        <v>124</v>
      </c>
      <c r="C47" s="56" t="s">
        <v>123</v>
      </c>
      <c r="D47" s="57" t="s">
        <v>110</v>
      </c>
      <c r="E47" s="57">
        <v>1</v>
      </c>
      <c r="F47" s="58">
        <v>75</v>
      </c>
      <c r="G47" s="59">
        <f>费用汇总表!$E$5</f>
        <v>0</v>
      </c>
      <c r="H47" s="58">
        <f t="shared" si="2"/>
        <v>75</v>
      </c>
      <c r="I47" s="58">
        <f t="shared" si="3"/>
        <v>75</v>
      </c>
      <c r="J47" s="68"/>
      <c r="K47" s="68"/>
      <c r="L47" s="68"/>
      <c r="M47" s="68"/>
      <c r="N47" s="68"/>
    </row>
    <row r="48" s="30" customFormat="1" ht="26" customHeight="1" spans="1:14">
      <c r="A48" s="54">
        <v>1.44</v>
      </c>
      <c r="B48" s="55" t="s">
        <v>125</v>
      </c>
      <c r="C48" s="56" t="s">
        <v>61</v>
      </c>
      <c r="D48" s="57" t="s">
        <v>66</v>
      </c>
      <c r="E48" s="57">
        <v>1</v>
      </c>
      <c r="F48" s="58">
        <v>100</v>
      </c>
      <c r="G48" s="59">
        <f>费用汇总表!$E$5</f>
        <v>0</v>
      </c>
      <c r="H48" s="58">
        <f t="shared" si="2"/>
        <v>100</v>
      </c>
      <c r="I48" s="58">
        <f t="shared" si="3"/>
        <v>100</v>
      </c>
      <c r="J48" s="68"/>
      <c r="K48" s="68"/>
      <c r="L48" s="68"/>
      <c r="M48" s="68"/>
      <c r="N48" s="68"/>
    </row>
    <row r="49" s="30" customFormat="1" ht="26" customHeight="1" spans="1:14">
      <c r="A49" s="54">
        <v>1.45</v>
      </c>
      <c r="B49" s="55" t="s">
        <v>126</v>
      </c>
      <c r="C49" s="56" t="s">
        <v>127</v>
      </c>
      <c r="D49" s="57" t="s">
        <v>59</v>
      </c>
      <c r="E49" s="57">
        <v>1</v>
      </c>
      <c r="F49" s="58">
        <v>11000</v>
      </c>
      <c r="G49" s="59">
        <f>费用汇总表!$E$5</f>
        <v>0</v>
      </c>
      <c r="H49" s="58">
        <f t="shared" si="2"/>
        <v>11000</v>
      </c>
      <c r="I49" s="58">
        <f t="shared" si="3"/>
        <v>11000</v>
      </c>
      <c r="J49" s="68"/>
      <c r="K49" s="68"/>
      <c r="L49" s="68"/>
      <c r="M49" s="68"/>
      <c r="N49" s="68"/>
    </row>
    <row r="50" s="30" customFormat="1" ht="26" customHeight="1" spans="1:14">
      <c r="A50" s="54">
        <v>1.46</v>
      </c>
      <c r="B50" s="55" t="s">
        <v>128</v>
      </c>
      <c r="C50" s="56" t="s">
        <v>129</v>
      </c>
      <c r="D50" s="57" t="s">
        <v>92</v>
      </c>
      <c r="E50" s="57">
        <v>1</v>
      </c>
      <c r="F50" s="58">
        <v>1500</v>
      </c>
      <c r="G50" s="59">
        <f>费用汇总表!$E$5</f>
        <v>0</v>
      </c>
      <c r="H50" s="58">
        <f t="shared" si="2"/>
        <v>1500</v>
      </c>
      <c r="I50" s="58">
        <f t="shared" si="3"/>
        <v>1500</v>
      </c>
      <c r="J50" s="68"/>
      <c r="K50" s="68"/>
      <c r="L50" s="68"/>
      <c r="M50" s="68"/>
      <c r="N50" s="68"/>
    </row>
    <row r="51" s="30" customFormat="1" ht="26" customHeight="1" spans="1:14">
      <c r="A51" s="54">
        <v>1.47</v>
      </c>
      <c r="B51" s="55" t="s">
        <v>128</v>
      </c>
      <c r="C51" s="56" t="s">
        <v>130</v>
      </c>
      <c r="D51" s="57" t="s">
        <v>92</v>
      </c>
      <c r="E51" s="57">
        <v>1</v>
      </c>
      <c r="F51" s="58">
        <v>2800</v>
      </c>
      <c r="G51" s="59">
        <f>费用汇总表!$E$5</f>
        <v>0</v>
      </c>
      <c r="H51" s="58">
        <f t="shared" si="2"/>
        <v>2800</v>
      </c>
      <c r="I51" s="58">
        <f t="shared" si="3"/>
        <v>2800</v>
      </c>
      <c r="J51" s="68"/>
      <c r="K51" s="68"/>
      <c r="L51" s="68"/>
      <c r="M51" s="68"/>
      <c r="N51" s="68"/>
    </row>
    <row r="52" s="30" customFormat="1" ht="26" customHeight="1" spans="1:14">
      <c r="A52" s="54">
        <v>1.48</v>
      </c>
      <c r="B52" s="55" t="s">
        <v>128</v>
      </c>
      <c r="C52" s="56" t="s">
        <v>131</v>
      </c>
      <c r="D52" s="57" t="s">
        <v>92</v>
      </c>
      <c r="E52" s="57">
        <v>1</v>
      </c>
      <c r="F52" s="58">
        <v>1200</v>
      </c>
      <c r="G52" s="59">
        <f>费用汇总表!$E$5</f>
        <v>0</v>
      </c>
      <c r="H52" s="58">
        <f t="shared" si="2"/>
        <v>1200</v>
      </c>
      <c r="I52" s="58">
        <f t="shared" si="3"/>
        <v>1200</v>
      </c>
      <c r="J52" s="68"/>
      <c r="K52" s="68"/>
      <c r="L52" s="68"/>
      <c r="M52" s="68"/>
      <c r="N52" s="68"/>
    </row>
    <row r="53" s="30" customFormat="1" ht="26" customHeight="1" spans="1:14">
      <c r="A53" s="54">
        <v>1.49</v>
      </c>
      <c r="B53" s="55" t="s">
        <v>132</v>
      </c>
      <c r="C53" s="56" t="s">
        <v>55</v>
      </c>
      <c r="D53" s="57" t="s">
        <v>44</v>
      </c>
      <c r="E53" s="57">
        <v>1</v>
      </c>
      <c r="F53" s="58">
        <v>4000</v>
      </c>
      <c r="G53" s="59">
        <f>费用汇总表!$E$5</f>
        <v>0</v>
      </c>
      <c r="H53" s="58">
        <f t="shared" si="2"/>
        <v>4000</v>
      </c>
      <c r="I53" s="58">
        <f t="shared" si="3"/>
        <v>4000</v>
      </c>
      <c r="J53" s="68"/>
      <c r="K53" s="68"/>
      <c r="L53" s="68"/>
      <c r="M53" s="68"/>
      <c r="N53" s="68"/>
    </row>
    <row r="54" s="30" customFormat="1" ht="26" customHeight="1" spans="1:14">
      <c r="A54" s="54">
        <v>1.5</v>
      </c>
      <c r="B54" s="55" t="s">
        <v>133</v>
      </c>
      <c r="C54" s="56" t="s">
        <v>55</v>
      </c>
      <c r="D54" s="57" t="s">
        <v>44</v>
      </c>
      <c r="E54" s="57">
        <v>1</v>
      </c>
      <c r="F54" s="58">
        <v>1200</v>
      </c>
      <c r="G54" s="59">
        <f>费用汇总表!$E$5</f>
        <v>0</v>
      </c>
      <c r="H54" s="58">
        <f t="shared" si="2"/>
        <v>1200</v>
      </c>
      <c r="I54" s="58">
        <f t="shared" si="3"/>
        <v>1200</v>
      </c>
      <c r="J54" s="68"/>
      <c r="K54" s="68"/>
      <c r="L54" s="68"/>
      <c r="M54" s="68"/>
      <c r="N54" s="68"/>
    </row>
    <row r="55" s="30" customFormat="1" ht="26" customHeight="1" spans="1:14">
      <c r="A55" s="54">
        <v>1.51</v>
      </c>
      <c r="B55" s="55" t="s">
        <v>134</v>
      </c>
      <c r="C55" s="56" t="s">
        <v>135</v>
      </c>
      <c r="D55" s="57" t="s">
        <v>92</v>
      </c>
      <c r="E55" s="57">
        <v>1</v>
      </c>
      <c r="F55" s="58">
        <v>750</v>
      </c>
      <c r="G55" s="59">
        <f>费用汇总表!$E$5</f>
        <v>0</v>
      </c>
      <c r="H55" s="58">
        <f t="shared" si="2"/>
        <v>750</v>
      </c>
      <c r="I55" s="58">
        <f t="shared" si="3"/>
        <v>750</v>
      </c>
      <c r="J55" s="68"/>
      <c r="K55" s="68"/>
      <c r="L55" s="68"/>
      <c r="M55" s="68"/>
      <c r="N55" s="68"/>
    </row>
    <row r="56" s="30" customFormat="1" ht="236.25" spans="1:14">
      <c r="A56" s="54">
        <v>1.52</v>
      </c>
      <c r="B56" s="55" t="s">
        <v>136</v>
      </c>
      <c r="C56" s="56" t="s">
        <v>137</v>
      </c>
      <c r="D56" s="57" t="s">
        <v>59</v>
      </c>
      <c r="E56" s="57">
        <v>1</v>
      </c>
      <c r="F56" s="58">
        <v>32000</v>
      </c>
      <c r="G56" s="59">
        <f>费用汇总表!$E$5</f>
        <v>0</v>
      </c>
      <c r="H56" s="58">
        <f t="shared" si="2"/>
        <v>32000</v>
      </c>
      <c r="I56" s="58">
        <f t="shared" si="3"/>
        <v>32000</v>
      </c>
      <c r="J56" s="68"/>
      <c r="K56" s="68"/>
      <c r="L56" s="68"/>
      <c r="M56" s="68"/>
      <c r="N56" s="68"/>
    </row>
    <row r="57" s="30" customFormat="1" ht="26" customHeight="1" spans="1:14">
      <c r="A57" s="54">
        <v>1.53</v>
      </c>
      <c r="B57" s="55" t="s">
        <v>138</v>
      </c>
      <c r="C57" s="56" t="s">
        <v>139</v>
      </c>
      <c r="D57" s="57" t="s">
        <v>44</v>
      </c>
      <c r="E57" s="57">
        <v>1</v>
      </c>
      <c r="F57" s="58">
        <v>2200</v>
      </c>
      <c r="G57" s="59">
        <f>费用汇总表!$E$5</f>
        <v>0</v>
      </c>
      <c r="H57" s="58">
        <f t="shared" si="2"/>
        <v>2200</v>
      </c>
      <c r="I57" s="58">
        <f t="shared" si="3"/>
        <v>2200</v>
      </c>
      <c r="J57" s="68"/>
      <c r="K57" s="68"/>
      <c r="L57" s="68"/>
      <c r="M57" s="68"/>
      <c r="N57" s="68"/>
    </row>
    <row r="58" s="30" customFormat="1" ht="107.25" spans="1:14">
      <c r="A58" s="54">
        <v>1.54</v>
      </c>
      <c r="B58" s="55" t="s">
        <v>138</v>
      </c>
      <c r="C58" s="60" t="s">
        <v>140</v>
      </c>
      <c r="D58" s="57" t="s">
        <v>44</v>
      </c>
      <c r="E58" s="57">
        <v>1</v>
      </c>
      <c r="F58" s="58">
        <v>10000</v>
      </c>
      <c r="G58" s="59">
        <f>费用汇总表!$E$5</f>
        <v>0</v>
      </c>
      <c r="H58" s="58">
        <f t="shared" si="2"/>
        <v>10000</v>
      </c>
      <c r="I58" s="58">
        <f t="shared" si="3"/>
        <v>10000</v>
      </c>
      <c r="J58" s="68"/>
      <c r="K58" s="68"/>
      <c r="L58" s="68"/>
      <c r="M58" s="68"/>
      <c r="N58" s="68"/>
    </row>
    <row r="59" s="30" customFormat="1" ht="26" customHeight="1" spans="1:14">
      <c r="A59" s="54">
        <v>1.55</v>
      </c>
      <c r="B59" s="55" t="s">
        <v>141</v>
      </c>
      <c r="C59" s="56"/>
      <c r="D59" s="57" t="s">
        <v>142</v>
      </c>
      <c r="E59" s="57">
        <v>1</v>
      </c>
      <c r="F59" s="58">
        <v>880</v>
      </c>
      <c r="G59" s="59">
        <f>费用汇总表!$E$5</f>
        <v>0</v>
      </c>
      <c r="H59" s="58">
        <f t="shared" si="2"/>
        <v>880</v>
      </c>
      <c r="I59" s="58">
        <f t="shared" si="3"/>
        <v>880</v>
      </c>
      <c r="J59" s="68"/>
      <c r="K59" s="68"/>
      <c r="L59" s="68"/>
      <c r="M59" s="68"/>
      <c r="N59" s="68"/>
    </row>
    <row r="60" s="32" customFormat="1" ht="26" customHeight="1" spans="1:14">
      <c r="A60" s="54">
        <v>1.56</v>
      </c>
      <c r="B60" s="55" t="s">
        <v>143</v>
      </c>
      <c r="C60" s="60" t="s">
        <v>144</v>
      </c>
      <c r="D60" s="57" t="s">
        <v>110</v>
      </c>
      <c r="E60" s="57">
        <v>5</v>
      </c>
      <c r="F60" s="58">
        <v>8000</v>
      </c>
      <c r="G60" s="59">
        <f>费用汇总表!$E$5</f>
        <v>0</v>
      </c>
      <c r="H60" s="58">
        <f t="shared" si="2"/>
        <v>8000</v>
      </c>
      <c r="I60" s="58">
        <f t="shared" si="3"/>
        <v>40000</v>
      </c>
      <c r="J60" s="68"/>
      <c r="K60" s="68"/>
      <c r="L60" s="68"/>
      <c r="M60" s="68"/>
      <c r="N60" s="68"/>
    </row>
    <row r="61" s="32" customFormat="1" ht="26" customHeight="1" spans="1:14">
      <c r="A61" s="54">
        <v>1.57</v>
      </c>
      <c r="B61" s="55" t="s">
        <v>145</v>
      </c>
      <c r="C61" s="60" t="s">
        <v>146</v>
      </c>
      <c r="D61" s="57" t="s">
        <v>147</v>
      </c>
      <c r="E61" s="57">
        <v>1</v>
      </c>
      <c r="F61" s="58">
        <v>850</v>
      </c>
      <c r="G61" s="59">
        <f>费用汇总表!$E$5</f>
        <v>0</v>
      </c>
      <c r="H61" s="58">
        <f t="shared" si="2"/>
        <v>850</v>
      </c>
      <c r="I61" s="58">
        <f t="shared" si="3"/>
        <v>850</v>
      </c>
      <c r="J61" s="68"/>
      <c r="K61" s="68"/>
      <c r="L61" s="68"/>
      <c r="M61" s="68"/>
      <c r="N61" s="68"/>
    </row>
    <row r="62" s="33" customFormat="1" ht="26" customHeight="1" spans="1:14">
      <c r="A62" s="54">
        <v>1.58</v>
      </c>
      <c r="B62" s="55" t="s">
        <v>148</v>
      </c>
      <c r="C62" s="56" t="s">
        <v>61</v>
      </c>
      <c r="D62" s="57" t="s">
        <v>44</v>
      </c>
      <c r="E62" s="57">
        <v>1</v>
      </c>
      <c r="F62" s="58">
        <v>1000</v>
      </c>
      <c r="G62" s="59">
        <f>费用汇总表!$E$5</f>
        <v>0</v>
      </c>
      <c r="H62" s="58">
        <f t="shared" si="2"/>
        <v>1000</v>
      </c>
      <c r="I62" s="58">
        <f t="shared" si="3"/>
        <v>1000</v>
      </c>
      <c r="J62" s="68"/>
      <c r="K62" s="68"/>
      <c r="L62" s="68"/>
      <c r="M62" s="68"/>
      <c r="N62" s="68"/>
    </row>
    <row r="63" s="33" customFormat="1" ht="26" customHeight="1" spans="1:14">
      <c r="A63" s="54">
        <v>1.59</v>
      </c>
      <c r="B63" s="55" t="s">
        <v>149</v>
      </c>
      <c r="C63" s="56" t="s">
        <v>61</v>
      </c>
      <c r="D63" s="57" t="s">
        <v>150</v>
      </c>
      <c r="E63" s="57">
        <v>1</v>
      </c>
      <c r="F63" s="58">
        <v>100</v>
      </c>
      <c r="G63" s="59">
        <f>费用汇总表!$E$5</f>
        <v>0</v>
      </c>
      <c r="H63" s="58">
        <f t="shared" si="2"/>
        <v>100</v>
      </c>
      <c r="I63" s="58">
        <f t="shared" si="3"/>
        <v>100</v>
      </c>
      <c r="J63" s="68"/>
      <c r="K63" s="68"/>
      <c r="L63" s="68"/>
      <c r="M63" s="68"/>
      <c r="N63" s="68"/>
    </row>
    <row r="64" s="30" customFormat="1" ht="26" customHeight="1" spans="1:14">
      <c r="A64" s="61" t="s">
        <v>151</v>
      </c>
      <c r="B64" s="62"/>
      <c r="C64" s="62"/>
      <c r="D64" s="63"/>
      <c r="E64" s="64">
        <f>SUM(I5:I63)</f>
        <v>301563</v>
      </c>
      <c r="F64" s="65"/>
      <c r="G64" s="66"/>
      <c r="H64" s="67"/>
      <c r="I64" s="70" t="s">
        <v>40</v>
      </c>
      <c r="J64" s="68"/>
      <c r="K64" s="68"/>
      <c r="L64" s="68"/>
      <c r="M64" s="68"/>
      <c r="N64" s="68"/>
    </row>
    <row r="65" s="30" customFormat="1" ht="26" customHeight="1" spans="1:14">
      <c r="A65" s="71" t="s">
        <v>152</v>
      </c>
      <c r="B65" s="72"/>
      <c r="C65" s="72"/>
      <c r="D65" s="72"/>
      <c r="E65" s="72"/>
      <c r="F65" s="72"/>
      <c r="G65" s="73"/>
      <c r="H65" s="72"/>
      <c r="I65" s="75"/>
      <c r="J65" s="68"/>
      <c r="K65" s="68"/>
      <c r="L65" s="68"/>
      <c r="M65" s="68"/>
      <c r="N65" s="68"/>
    </row>
    <row r="84" s="34" customFormat="1" customHeight="1" spans="2:7">
      <c r="B84" s="74"/>
      <c r="C84" s="36"/>
      <c r="G84" s="39"/>
    </row>
  </sheetData>
  <sheetProtection password="CC33" sheet="1" formatColumns="0" formatRows="0" objects="1"/>
  <mergeCells count="6">
    <mergeCell ref="A1:I1"/>
    <mergeCell ref="A2:I2"/>
    <mergeCell ref="G3:I3"/>
    <mergeCell ref="A64:D64"/>
    <mergeCell ref="E64:H64"/>
    <mergeCell ref="A65:I65"/>
  </mergeCells>
  <printOptions horizontalCentered="1"/>
  <pageMargins left="0.511805555555556" right="0.511805555555556" top="0.751388888888889" bottom="0.751388888888889" header="0.298611111111111" footer="0.298611111111111"/>
  <pageSetup paperSize="9" scale="85" orientation="portrait" horizontalDpi="600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view="pageBreakPreview" zoomScaleNormal="100" workbookViewId="0">
      <selection activeCell="A3" sqref="A3"/>
    </sheetView>
  </sheetViews>
  <sheetFormatPr defaultColWidth="21.8833333333333" defaultRowHeight="13.5"/>
  <cols>
    <col min="1" max="1" width="8" style="2" customWidth="1"/>
    <col min="2" max="2" width="11.5583333333333" style="2" customWidth="1"/>
    <col min="3" max="3" width="29.775" style="2" customWidth="1"/>
    <col min="4" max="4" width="5.5" style="2" customWidth="1"/>
    <col min="5" max="5" width="6.44166666666667" style="3" customWidth="1"/>
    <col min="6" max="6" width="12.5583333333333" style="2" customWidth="1"/>
    <col min="7" max="7" width="9.55833333333333" style="4" customWidth="1"/>
    <col min="8" max="8" width="11" style="2" customWidth="1"/>
    <col min="9" max="9" width="10.775" style="2" customWidth="1"/>
    <col min="10" max="16384" width="21.8833333333333" style="5"/>
  </cols>
  <sheetData>
    <row r="1" ht="40" customHeight="1" spans="1:9">
      <c r="A1" s="6" t="s">
        <v>9</v>
      </c>
      <c r="B1" s="6"/>
      <c r="C1" s="6"/>
      <c r="D1" s="6"/>
      <c r="E1" s="6"/>
      <c r="F1" s="6"/>
      <c r="G1" s="7"/>
      <c r="H1" s="6"/>
      <c r="I1" s="6"/>
    </row>
    <row r="2" s="1" customFormat="1" ht="22" customHeight="1" spans="1:9">
      <c r="A2" s="8" t="str">
        <f>费用汇总表!A2</f>
        <v>项目名称：六合区2025年度货车动态称重监测点及相关系统维护项目（非现场综合执法系统维护）</v>
      </c>
      <c r="B2" s="8"/>
      <c r="C2" s="8"/>
      <c r="D2" s="8"/>
      <c r="E2" s="8"/>
      <c r="F2" s="8"/>
      <c r="G2" s="9"/>
      <c r="H2" s="8"/>
      <c r="I2" s="8"/>
    </row>
    <row r="3" s="1" customFormat="1" ht="22" customHeight="1" spans="1:9">
      <c r="A3" s="10"/>
      <c r="B3" s="10"/>
      <c r="C3" s="10"/>
      <c r="D3" s="10"/>
      <c r="E3" s="10"/>
      <c r="F3" s="11" t="s">
        <v>2</v>
      </c>
      <c r="G3" s="11"/>
      <c r="H3" s="11"/>
      <c r="I3" s="11"/>
    </row>
    <row r="4" s="1" customFormat="1" ht="37" customHeight="1" spans="1:9">
      <c r="A4" s="12" t="s">
        <v>11</v>
      </c>
      <c r="B4" s="12" t="s">
        <v>12</v>
      </c>
      <c r="C4" s="12" t="s">
        <v>13</v>
      </c>
      <c r="D4" s="12" t="s">
        <v>14</v>
      </c>
      <c r="E4" s="12" t="s">
        <v>15</v>
      </c>
      <c r="F4" s="12" t="s">
        <v>16</v>
      </c>
      <c r="G4" s="13" t="s">
        <v>17</v>
      </c>
      <c r="H4" s="14" t="s">
        <v>18</v>
      </c>
      <c r="I4" s="14" t="s">
        <v>19</v>
      </c>
    </row>
    <row r="5" s="1" customFormat="1" ht="45" spans="1:9">
      <c r="A5" s="15">
        <v>1</v>
      </c>
      <c r="B5" s="15" t="s">
        <v>153</v>
      </c>
      <c r="C5" s="16" t="s">
        <v>154</v>
      </c>
      <c r="D5" s="15" t="s">
        <v>155</v>
      </c>
      <c r="E5" s="17">
        <v>1</v>
      </c>
      <c r="F5" s="18">
        <v>7000</v>
      </c>
      <c r="G5" s="19">
        <f>费用汇总表!$E$5</f>
        <v>0</v>
      </c>
      <c r="H5" s="18">
        <f>IF(F5="","",ROUND(F5*(1-G5),2))</f>
        <v>7000</v>
      </c>
      <c r="I5" s="18">
        <f>IF(E5="","",ROUND(E5*H5,2))</f>
        <v>7000</v>
      </c>
    </row>
    <row r="6" s="1" customFormat="1" ht="30" customHeight="1" spans="1:9">
      <c r="A6" s="15"/>
      <c r="B6" s="15"/>
      <c r="C6" s="16" t="s">
        <v>156</v>
      </c>
      <c r="D6" s="15"/>
      <c r="E6" s="17">
        <v>1</v>
      </c>
      <c r="F6" s="18">
        <v>7000</v>
      </c>
      <c r="G6" s="19">
        <f>费用汇总表!$E$5</f>
        <v>0</v>
      </c>
      <c r="H6" s="18">
        <f t="shared" ref="H6:H13" si="0">IF(F6="","",ROUND(F6*(1-G6),2))</f>
        <v>7000</v>
      </c>
      <c r="I6" s="18">
        <f t="shared" ref="I5:I13" si="1">IF(E6="","",ROUND(E6*H6,2))</f>
        <v>7000</v>
      </c>
    </row>
    <row r="7" s="1" customFormat="1" ht="54" customHeight="1" spans="1:9">
      <c r="A7" s="15"/>
      <c r="B7" s="15"/>
      <c r="C7" s="16" t="s">
        <v>157</v>
      </c>
      <c r="D7" s="15"/>
      <c r="E7" s="17">
        <v>1</v>
      </c>
      <c r="F7" s="18">
        <v>7000</v>
      </c>
      <c r="G7" s="19">
        <f>费用汇总表!$E$5</f>
        <v>0</v>
      </c>
      <c r="H7" s="18">
        <f t="shared" si="0"/>
        <v>7000</v>
      </c>
      <c r="I7" s="18">
        <f t="shared" si="1"/>
        <v>7000</v>
      </c>
    </row>
    <row r="8" s="1" customFormat="1" ht="26" customHeight="1" spans="1:9">
      <c r="A8" s="20"/>
      <c r="B8" s="20"/>
      <c r="C8" s="16" t="s">
        <v>158</v>
      </c>
      <c r="D8" s="20"/>
      <c r="E8" s="17">
        <v>1</v>
      </c>
      <c r="F8" s="18">
        <v>7000</v>
      </c>
      <c r="G8" s="19">
        <f>费用汇总表!$E$5</f>
        <v>0</v>
      </c>
      <c r="H8" s="18">
        <f t="shared" si="0"/>
        <v>7000</v>
      </c>
      <c r="I8" s="18">
        <f t="shared" si="1"/>
        <v>7000</v>
      </c>
    </row>
    <row r="9" s="1" customFormat="1" ht="41" customHeight="1" spans="1:9">
      <c r="A9" s="21">
        <v>2</v>
      </c>
      <c r="B9" s="21" t="s">
        <v>159</v>
      </c>
      <c r="C9" s="16" t="s">
        <v>160</v>
      </c>
      <c r="D9" s="21" t="s">
        <v>155</v>
      </c>
      <c r="E9" s="17">
        <v>1</v>
      </c>
      <c r="F9" s="18">
        <v>7000</v>
      </c>
      <c r="G9" s="19">
        <f>费用汇总表!$E$5</f>
        <v>0</v>
      </c>
      <c r="H9" s="18">
        <f t="shared" si="0"/>
        <v>7000</v>
      </c>
      <c r="I9" s="18">
        <f t="shared" si="1"/>
        <v>7000</v>
      </c>
    </row>
    <row r="10" s="1" customFormat="1" ht="56" customHeight="1" spans="1:9">
      <c r="A10" s="22"/>
      <c r="B10" s="22"/>
      <c r="C10" s="16" t="s">
        <v>161</v>
      </c>
      <c r="D10" s="22"/>
      <c r="E10" s="17">
        <v>1</v>
      </c>
      <c r="F10" s="18">
        <v>7000</v>
      </c>
      <c r="G10" s="19">
        <f>费用汇总表!$E$5</f>
        <v>0</v>
      </c>
      <c r="H10" s="18">
        <f t="shared" si="0"/>
        <v>7000</v>
      </c>
      <c r="I10" s="18">
        <f t="shared" si="1"/>
        <v>7000</v>
      </c>
    </row>
    <row r="11" s="1" customFormat="1" ht="58" customHeight="1" spans="1:9">
      <c r="A11" s="23"/>
      <c r="B11" s="23"/>
      <c r="C11" s="16" t="s">
        <v>162</v>
      </c>
      <c r="D11" s="23"/>
      <c r="E11" s="17">
        <v>1</v>
      </c>
      <c r="F11" s="18">
        <v>28000</v>
      </c>
      <c r="G11" s="19">
        <f>费用汇总表!$E$5</f>
        <v>0</v>
      </c>
      <c r="H11" s="18">
        <f t="shared" si="0"/>
        <v>28000</v>
      </c>
      <c r="I11" s="18">
        <f t="shared" si="1"/>
        <v>28000</v>
      </c>
    </row>
    <row r="12" s="1" customFormat="1" ht="47" customHeight="1" spans="1:9">
      <c r="A12" s="17">
        <v>3</v>
      </c>
      <c r="B12" s="18" t="s">
        <v>163</v>
      </c>
      <c r="C12" s="16" t="s">
        <v>164</v>
      </c>
      <c r="D12" s="18" t="s">
        <v>38</v>
      </c>
      <c r="E12" s="17">
        <v>1</v>
      </c>
      <c r="F12" s="18">
        <v>20000</v>
      </c>
      <c r="G12" s="19">
        <f>费用汇总表!$E$5</f>
        <v>0</v>
      </c>
      <c r="H12" s="18">
        <f t="shared" si="0"/>
        <v>20000</v>
      </c>
      <c r="I12" s="18">
        <f t="shared" si="1"/>
        <v>20000</v>
      </c>
    </row>
    <row r="13" s="1" customFormat="1" ht="26" customHeight="1" spans="1:9">
      <c r="A13" s="17">
        <v>4</v>
      </c>
      <c r="B13" s="18" t="s">
        <v>165</v>
      </c>
      <c r="C13" s="18" t="s">
        <v>166</v>
      </c>
      <c r="D13" s="18" t="s">
        <v>38</v>
      </c>
      <c r="E13" s="17">
        <v>1</v>
      </c>
      <c r="F13" s="18">
        <v>8000</v>
      </c>
      <c r="G13" s="19">
        <f>费用汇总表!$E$5</f>
        <v>0</v>
      </c>
      <c r="H13" s="18">
        <f t="shared" si="0"/>
        <v>8000</v>
      </c>
      <c r="I13" s="18">
        <f t="shared" si="1"/>
        <v>8000</v>
      </c>
    </row>
    <row r="14" s="1" customFormat="1" ht="28" customHeight="1" spans="1:9">
      <c r="A14" s="24" t="s">
        <v>167</v>
      </c>
      <c r="B14" s="25"/>
      <c r="C14" s="25"/>
      <c r="D14" s="26"/>
      <c r="E14" s="24">
        <f>SUM(I5:I13)</f>
        <v>98000</v>
      </c>
      <c r="F14" s="25"/>
      <c r="G14" s="25"/>
      <c r="H14" s="26"/>
      <c r="I14" s="12" t="s">
        <v>40</v>
      </c>
    </row>
    <row r="15" s="1" customFormat="1" ht="11.25" spans="1:9">
      <c r="A15" s="27"/>
      <c r="B15" s="27"/>
      <c r="C15" s="27"/>
      <c r="D15" s="27"/>
      <c r="E15" s="28"/>
      <c r="F15" s="27"/>
      <c r="G15" s="29"/>
      <c r="H15" s="27"/>
      <c r="I15" s="27"/>
    </row>
    <row r="16" s="1" customFormat="1" ht="11.25" spans="1:9">
      <c r="A16" s="27"/>
      <c r="B16" s="27"/>
      <c r="C16" s="27"/>
      <c r="D16" s="27"/>
      <c r="E16" s="28"/>
      <c r="F16" s="27"/>
      <c r="G16" s="29"/>
      <c r="H16" s="27"/>
      <c r="I16" s="27"/>
    </row>
    <row r="17" s="1" customFormat="1" ht="11.25" spans="1:9">
      <c r="A17" s="27"/>
      <c r="B17" s="27"/>
      <c r="C17" s="27"/>
      <c r="D17" s="27"/>
      <c r="E17" s="28"/>
      <c r="F17" s="27"/>
      <c r="G17" s="29"/>
      <c r="H17" s="27"/>
      <c r="I17" s="27"/>
    </row>
    <row r="18" s="1" customFormat="1" ht="11.25" spans="1:9">
      <c r="A18" s="27"/>
      <c r="B18" s="27"/>
      <c r="C18" s="27"/>
      <c r="D18" s="27"/>
      <c r="E18" s="28"/>
      <c r="F18" s="27"/>
      <c r="G18" s="29"/>
      <c r="H18" s="27"/>
      <c r="I18" s="27"/>
    </row>
  </sheetData>
  <sheetProtection password="CC33" sheet="1" formatColumns="0" formatRows="0" objects="1"/>
  <mergeCells count="11">
    <mergeCell ref="A1:I1"/>
    <mergeCell ref="A2:I2"/>
    <mergeCell ref="F3:I3"/>
    <mergeCell ref="A14:D14"/>
    <mergeCell ref="E14:H14"/>
    <mergeCell ref="A5:A8"/>
    <mergeCell ref="A9:A11"/>
    <mergeCell ref="B5:B8"/>
    <mergeCell ref="B9:B11"/>
    <mergeCell ref="D5:D8"/>
    <mergeCell ref="D9:D11"/>
  </mergeCells>
  <printOptions horizontalCentered="1"/>
  <pageMargins left="0.511805555555556" right="0.511805555555556" top="0.751388888888889" bottom="0.751388888888889" header="0.298611111111111" footer="0.298611111111111"/>
  <pageSetup paperSize="9" scale="8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费用汇总表</vt:lpstr>
      <vt:lpstr>巡检维护</vt:lpstr>
      <vt:lpstr>备品备件</vt:lpstr>
      <vt:lpstr>站内设施维护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Mr.D</dc:creator>
  <cp:lastModifiedBy>dagu</cp:lastModifiedBy>
  <dcterms:created xsi:type="dcterms:W3CDTF">2006-09-16T00:00:00Z</dcterms:created>
  <dcterms:modified xsi:type="dcterms:W3CDTF">2025-04-02T06:51:23Z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C17EDEB79B784B94A2817E4805FC748A_13</vt:lpwstr>
  </property>
  <property fmtid="{D5CDD505-2E9C-101B-9397-08002B2CF9AE}" pid="3" name="KSOProductBuildVer">
    <vt:lpwstr>2052-12.8.2.17149</vt:lpwstr>
  </property>
</Properties>
</file>