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workbookProtection workbookPassword="CC4B" lockStructure="1"/>
  <bookViews>
    <workbookView windowWidth="22188" windowHeight="9060" tabRatio="756" activeTab="2"/>
  </bookViews>
  <sheets>
    <sheet name="封面" sheetId="7" r:id="rId1"/>
    <sheet name="说明" sheetId="8" r:id="rId2"/>
    <sheet name="汇总表" sheetId="9" r:id="rId3"/>
    <sheet name="第100章  基价类" sheetId="1" r:id="rId4"/>
    <sheet name="第200章  路基" sheetId="2" r:id="rId5"/>
    <sheet name="第300章  路面" sheetId="3" r:id="rId6"/>
    <sheet name="第400章  桥梁、涵洞" sheetId="4" r:id="rId7"/>
    <sheet name="第600章  安全设施及预埋管线" sheetId="5" r:id="rId8"/>
    <sheet name="第700章  绿化及环境保护" sheetId="6" r:id="rId9"/>
  </sheets>
  <definedNames>
    <definedName name="_xlnm.Print_Area" localSheetId="3">'第100章  基价类'!$A$1:$G$30</definedName>
    <definedName name="_xlnm.Print_Area" localSheetId="4">'第200章  路基'!$A$1:$G$32</definedName>
    <definedName name="_xlnm.Print_Area" localSheetId="5">'第300章  路面'!$A$1:$G$69</definedName>
    <definedName name="_xlnm.Print_Area" localSheetId="6">'第400章  桥梁、涵洞'!$A$1:$G$21</definedName>
    <definedName name="_xlnm.Print_Area" localSheetId="7">'第600章  安全设施及预埋管线'!$A$1:$G$36</definedName>
    <definedName name="_xlnm.Print_Area" localSheetId="8">'第700章  绿化及环境保护'!$A$1:$G$28</definedName>
    <definedName name="_xlnm.Print_Area" localSheetId="2">汇总表!$A$1:$D$15</definedName>
    <definedName name="_xlnm.Print_Area" localSheetId="1">说明!$A$1:$I$28</definedName>
    <definedName name="_xlnm.Print_Titles" localSheetId="3">'第100章  基价类'!$1:$4</definedName>
    <definedName name="_xlnm.Print_Titles" localSheetId="4">'第200章  路基'!$1:$4</definedName>
    <definedName name="_xlnm.Print_Titles" localSheetId="5">'第300章  路面'!$1:$4</definedName>
    <definedName name="_xlnm.Print_Titles" localSheetId="7">'第600章  安全设施及预埋管线'!$1:$4</definedName>
    <definedName name="_xlnm.Print_Titles" localSheetId="8">'第700章  绿化及环境保护'!$1:$4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<sst xmlns="http://schemas.openxmlformats.org/spreadsheetml/2006/main" count="627" uniqueCount="376">
  <si>
    <t>雨花台区公路养护服务项目</t>
  </si>
  <si>
    <t>采</t>
  </si>
  <si>
    <t>购</t>
  </si>
  <si>
    <t>清</t>
  </si>
  <si>
    <t>单</t>
  </si>
  <si>
    <t xml:space="preserve">    采购人：南京市雨花台区道路事业发展中心</t>
  </si>
  <si>
    <t xml:space="preserve">    采购代理：南京雨顺丰华工程科技咨询股份有限公司</t>
  </si>
  <si>
    <t>二〇二六年七月</t>
  </si>
  <si>
    <t>公路养护采购清单说明</t>
  </si>
  <si>
    <t>项目名称：雨花台区公路养护服务项目</t>
  </si>
  <si>
    <r>
      <rPr>
        <sz val="10"/>
        <rFont val="Times New Roman"/>
        <charset val="134"/>
      </rPr>
      <t xml:space="preserve"> </t>
    </r>
    <r>
      <rPr>
        <sz val="10"/>
        <rFont val="宋体"/>
        <charset val="134"/>
      </rPr>
      <t>（在编制投标控制价和投标报价采购清单时，必须不加修改</t>
    </r>
    <r>
      <rPr>
        <sz val="10"/>
        <rFont val="宋体"/>
        <charset val="134"/>
      </rPr>
      <t>的</t>
    </r>
    <r>
      <rPr>
        <sz val="10"/>
        <rFont val="宋体"/>
        <charset val="134"/>
      </rPr>
      <t>采用招标采购清单中下列一至</t>
    </r>
    <r>
      <rPr>
        <sz val="10"/>
        <rFont val="宋体"/>
        <charset val="134"/>
      </rPr>
      <t>五</t>
    </r>
    <r>
      <rPr>
        <sz val="10"/>
        <rFont val="宋体"/>
        <charset val="134"/>
      </rPr>
      <t>条，内容包括但不限于下列条款。）</t>
    </r>
  </si>
  <si>
    <r>
      <rPr>
        <b/>
        <sz val="10"/>
        <rFont val="Times New Roman"/>
        <charset val="134"/>
      </rPr>
      <t xml:space="preserve">    </t>
    </r>
    <r>
      <rPr>
        <b/>
        <sz val="10"/>
        <rFont val="宋体"/>
        <charset val="134"/>
      </rPr>
      <t>一、采购清单说明</t>
    </r>
  </si>
  <si>
    <r>
      <rPr>
        <sz val="10"/>
        <rFont val="Times New Roman"/>
        <charset val="134"/>
      </rPr>
      <t xml:space="preserve">    </t>
    </r>
    <r>
      <rPr>
        <sz val="10"/>
        <rFont val="宋体"/>
        <charset val="134"/>
      </rPr>
      <t>（</t>
    </r>
    <r>
      <rPr>
        <sz val="10"/>
        <rFont val="Times New Roman"/>
        <charset val="134"/>
      </rPr>
      <t>1</t>
    </r>
    <r>
      <rPr>
        <sz val="10"/>
        <rFont val="宋体"/>
        <charset val="134"/>
      </rPr>
      <t>）本采购清单是根据招标文件中包括的有合同约束力的采购清单计量规则、有关采购清单的国家标准、行业标准、合同条款中约定的其他规则编制。</t>
    </r>
  </si>
  <si>
    <r>
      <rPr>
        <sz val="10"/>
        <rFont val="Times New Roman"/>
        <charset val="134"/>
      </rPr>
      <t xml:space="preserve">    </t>
    </r>
    <r>
      <rPr>
        <sz val="10"/>
        <rFont val="宋体"/>
        <charset val="134"/>
      </rPr>
      <t>（</t>
    </r>
    <r>
      <rPr>
        <sz val="10"/>
        <rFont val="Times New Roman"/>
        <charset val="134"/>
      </rPr>
      <t>2</t>
    </r>
    <r>
      <rPr>
        <sz val="10"/>
        <rFont val="宋体"/>
        <charset val="134"/>
      </rPr>
      <t>）本采购清单应与招标文件中的投标人须知、通用合同条款、专用合同条款、采购清单计量规则、技术规范等一起阅读和理解。</t>
    </r>
  </si>
  <si>
    <r>
      <rPr>
        <sz val="10"/>
        <rFont val="Times New Roman"/>
        <charset val="134"/>
      </rPr>
      <t xml:space="preserve">    </t>
    </r>
    <r>
      <rPr>
        <sz val="10"/>
        <rFont val="宋体"/>
        <charset val="134"/>
      </rPr>
      <t>（</t>
    </r>
    <r>
      <rPr>
        <sz val="10"/>
        <rFont val="Times New Roman"/>
        <charset val="134"/>
      </rPr>
      <t>3</t>
    </r>
    <r>
      <rPr>
        <sz val="10"/>
        <rFont val="宋体"/>
        <charset val="134"/>
      </rPr>
      <t>）</t>
    </r>
    <r>
      <rPr>
        <sz val="10"/>
        <color rgb="FFFF0000"/>
        <rFont val="宋体"/>
        <charset val="134"/>
      </rPr>
      <t>采购清单中所列工程数量是估算的预计数量，仅作为投标报价的共同基础，不能作为最终结算与支付的依据。实际支付应按实际完成的工程量，由承包人按采购清单计量规则规定的计量方法，以业主代表认可的尺寸、断面计量，按采购清单的单价和总额价计算支付金额；</t>
    </r>
    <r>
      <rPr>
        <sz val="10"/>
        <rFont val="宋体"/>
        <charset val="134"/>
      </rPr>
      <t>或根据具体情况，按采购人的规定，按监理人确定的单价或总额价计算支付金额。</t>
    </r>
  </si>
  <si>
    <r>
      <rPr>
        <sz val="10"/>
        <rFont val="Times New Roman"/>
        <charset val="134"/>
      </rPr>
      <t xml:space="preserve">    </t>
    </r>
    <r>
      <rPr>
        <sz val="10"/>
        <rFont val="宋体"/>
        <charset val="134"/>
      </rPr>
      <t>（</t>
    </r>
    <r>
      <rPr>
        <sz val="10"/>
        <rFont val="Times New Roman"/>
        <charset val="134"/>
      </rPr>
      <t>4</t>
    </r>
    <r>
      <rPr>
        <sz val="10"/>
        <rFont val="宋体"/>
        <charset val="134"/>
      </rPr>
      <t>）对作业和材料的一般说明或规定，未重复写入采购清单内，在给采购清单各子目标价前，应参阅“采购需求”的有关内容。</t>
    </r>
  </si>
  <si>
    <r>
      <rPr>
        <sz val="10"/>
        <rFont val="Times New Roman"/>
        <charset val="134"/>
      </rPr>
      <t xml:space="preserve">    </t>
    </r>
    <r>
      <rPr>
        <sz val="10"/>
        <rFont val="宋体"/>
        <charset val="134"/>
      </rPr>
      <t>（</t>
    </r>
    <r>
      <rPr>
        <sz val="10"/>
        <rFont val="Times New Roman"/>
        <charset val="134"/>
      </rPr>
      <t>5</t>
    </r>
    <r>
      <rPr>
        <sz val="10"/>
        <rFont val="宋体"/>
        <charset val="134"/>
      </rPr>
      <t>）采购清单中所列工程量的变动，丝毫不会降低或影响合同条款的效力，也不免除承包人按规定的标准进行施工和修复缺陷的责任。</t>
    </r>
  </si>
  <si>
    <r>
      <rPr>
        <sz val="10"/>
        <rFont val="宋体"/>
        <charset val="134"/>
      </rPr>
      <t xml:space="preserve">  （6）在合同实施期间，如发生单价类清单以外的子项，应重新核定单价，</t>
    </r>
    <r>
      <rPr>
        <sz val="10"/>
        <color rgb="FFFF0000"/>
        <rFont val="宋体"/>
        <charset val="134"/>
      </rPr>
      <t>核价原则为按“采用《公路养护预算编制导则JTG5610-2020》（材料价格按投标当月材料信息指导价）及相关文件测算所得单价×调值系数（调值系数=投标人中标价/发包人公布的投标控制价上限）”</t>
    </r>
    <r>
      <rPr>
        <sz val="10"/>
        <rFont val="宋体"/>
        <charset val="134"/>
      </rPr>
      <t>计算出的价格为准。最终的估价应报业主批准，并经审计审核认可。</t>
    </r>
  </si>
  <si>
    <r>
      <rPr>
        <b/>
        <sz val="10"/>
        <rFont val="Times New Roman"/>
        <charset val="134"/>
      </rPr>
      <t xml:space="preserve">    </t>
    </r>
    <r>
      <rPr>
        <b/>
        <sz val="10"/>
        <rFont val="宋体"/>
        <charset val="134"/>
      </rPr>
      <t>二、投标报价说明</t>
    </r>
  </si>
  <si>
    <r>
      <rPr>
        <sz val="10"/>
        <rFont val="Times New Roman"/>
        <charset val="134"/>
      </rPr>
      <t xml:space="preserve">    </t>
    </r>
    <r>
      <rPr>
        <sz val="10"/>
        <rFont val="宋体"/>
        <charset val="134"/>
      </rPr>
      <t>（</t>
    </r>
    <r>
      <rPr>
        <sz val="10"/>
        <rFont val="Times New Roman"/>
        <charset val="134"/>
      </rPr>
      <t>1</t>
    </r>
    <r>
      <rPr>
        <sz val="10"/>
        <rFont val="宋体"/>
        <charset val="134"/>
      </rPr>
      <t>）采购清单中的每一子目须填入单价或价格，且只允许有一个报价。</t>
    </r>
  </si>
  <si>
    <r>
      <rPr>
        <sz val="10"/>
        <rFont val="Times New Roman"/>
        <charset val="134"/>
      </rPr>
      <t xml:space="preserve">    </t>
    </r>
    <r>
      <rPr>
        <sz val="10"/>
        <rFont val="宋体"/>
        <charset val="134"/>
      </rPr>
      <t>（</t>
    </r>
    <r>
      <rPr>
        <sz val="10"/>
        <rFont val="Times New Roman"/>
        <charset val="134"/>
      </rPr>
      <t>2</t>
    </r>
    <r>
      <rPr>
        <sz val="10"/>
        <rFont val="宋体"/>
        <charset val="134"/>
      </rPr>
      <t>）除非合同另有规定，采购清单中有标价的单价和总额价均已包含了为实施和完成合同工程所需的劳务、材料、机械、质检（自检）、安装、缺陷修复、管理、保险、利润、税费等完成本服务所有费用，以及合同明示或暗示的所有责任、义务和一般风险。</t>
    </r>
  </si>
  <si>
    <r>
      <rPr>
        <sz val="10"/>
        <rFont val="Times New Roman"/>
        <charset val="134"/>
      </rPr>
      <t xml:space="preserve">    </t>
    </r>
    <r>
      <rPr>
        <sz val="10"/>
        <rFont val="宋体"/>
        <charset val="134"/>
      </rPr>
      <t>（</t>
    </r>
    <r>
      <rPr>
        <sz val="10"/>
        <rFont val="Times New Roman"/>
        <charset val="134"/>
      </rPr>
      <t>3</t>
    </r>
    <r>
      <rPr>
        <sz val="10"/>
        <rFont val="宋体"/>
        <charset val="134"/>
      </rPr>
      <t>）采购清单中投标人没有填入单价或价格的子目，其费用视为已分摊在采购清单中其他相关子目的单价或价格之中。承包人必须按监理人指令完成采购清单中未填入单价或价格的子目，但不能得到结算与支付。</t>
    </r>
  </si>
  <si>
    <r>
      <rPr>
        <sz val="10"/>
        <rFont val="Times New Roman"/>
        <charset val="134"/>
      </rPr>
      <t xml:space="preserve">    </t>
    </r>
    <r>
      <rPr>
        <sz val="10"/>
        <rFont val="宋体"/>
        <charset val="134"/>
      </rPr>
      <t>（</t>
    </r>
    <r>
      <rPr>
        <sz val="10"/>
        <rFont val="Times New Roman"/>
        <charset val="134"/>
      </rPr>
      <t>4</t>
    </r>
    <r>
      <rPr>
        <sz val="10"/>
        <rFont val="宋体"/>
        <charset val="134"/>
      </rPr>
      <t>）承包人用于本合同工程的各类装备的提供、运输、维护、拆卸、拼装等支付的费用，已包括在采购清单的单价与总额价之中。</t>
    </r>
  </si>
  <si>
    <r>
      <rPr>
        <sz val="10"/>
        <rFont val="Times New Roman"/>
        <charset val="134"/>
      </rPr>
      <t xml:space="preserve">     </t>
    </r>
    <r>
      <rPr>
        <sz val="10"/>
        <rFont val="宋体"/>
        <charset val="134"/>
      </rPr>
      <t>（</t>
    </r>
    <r>
      <rPr>
        <sz val="10"/>
        <rFont val="Times New Roman"/>
        <charset val="134"/>
      </rPr>
      <t>5</t>
    </r>
    <r>
      <rPr>
        <sz val="10"/>
        <rFont val="宋体"/>
        <charset val="134"/>
      </rPr>
      <t>）采购清单中各项金额均以人民币（元）结算。</t>
    </r>
  </si>
  <si>
    <r>
      <rPr>
        <sz val="10"/>
        <rFont val="Times New Roman"/>
        <charset val="134"/>
      </rPr>
      <t xml:space="preserve">    </t>
    </r>
    <r>
      <rPr>
        <sz val="10"/>
        <rFont val="宋体"/>
        <charset val="134"/>
      </rPr>
      <t>（</t>
    </r>
    <r>
      <rPr>
        <sz val="10"/>
        <rFont val="Times New Roman"/>
        <charset val="134"/>
      </rPr>
      <t>6</t>
    </r>
    <r>
      <rPr>
        <sz val="10"/>
        <rFont val="宋体"/>
        <charset val="134"/>
      </rPr>
      <t>）暂列金额（不含计日工总额）的数量及拟用子目的说明：</t>
    </r>
    <r>
      <rPr>
        <u/>
        <sz val="10"/>
        <rFont val="Times New Roman"/>
        <charset val="134"/>
      </rPr>
      <t xml:space="preserve">   </t>
    </r>
    <r>
      <rPr>
        <u/>
        <sz val="10"/>
        <rFont val="宋体"/>
        <charset val="134"/>
      </rPr>
      <t>无</t>
    </r>
    <r>
      <rPr>
        <u/>
        <sz val="10"/>
        <rFont val="Times New Roman"/>
        <charset val="134"/>
      </rPr>
      <t xml:space="preserve">     </t>
    </r>
    <r>
      <rPr>
        <sz val="10"/>
        <rFont val="Times New Roman"/>
        <charset val="134"/>
      </rPr>
      <t xml:space="preserve">  </t>
    </r>
  </si>
  <si>
    <r>
      <rPr>
        <sz val="10"/>
        <rFont val="Times New Roman"/>
        <charset val="134"/>
      </rPr>
      <t xml:space="preserve">    </t>
    </r>
    <r>
      <rPr>
        <sz val="10"/>
        <rFont val="宋体"/>
        <charset val="134"/>
      </rPr>
      <t>（</t>
    </r>
    <r>
      <rPr>
        <sz val="10"/>
        <rFont val="Times New Roman"/>
        <charset val="134"/>
      </rPr>
      <t>7</t>
    </r>
    <r>
      <rPr>
        <sz val="10"/>
        <rFont val="宋体"/>
        <charset val="134"/>
      </rPr>
      <t>）暂估价的数量及拟用子目的说明：</t>
    </r>
    <r>
      <rPr>
        <u/>
        <sz val="10"/>
        <rFont val="宋体"/>
        <charset val="134"/>
      </rPr>
      <t>无</t>
    </r>
    <r>
      <rPr>
        <sz val="10"/>
        <rFont val="宋体"/>
        <charset val="134"/>
      </rPr>
      <t>。</t>
    </r>
  </si>
  <si>
    <r>
      <rPr>
        <b/>
        <sz val="10"/>
        <color rgb="FFFF0000"/>
        <rFont val="Times New Roman"/>
        <charset val="134"/>
      </rPr>
      <t xml:space="preserve">   </t>
    </r>
    <r>
      <rPr>
        <b/>
        <sz val="10"/>
        <color rgb="FFFF0000"/>
        <rFont val="宋体"/>
        <charset val="134"/>
      </rPr>
      <t>（</t>
    </r>
    <r>
      <rPr>
        <b/>
        <sz val="10"/>
        <color rgb="FFFF0000"/>
        <rFont val="Times New Roman"/>
        <charset val="134"/>
      </rPr>
      <t>8</t>
    </r>
    <r>
      <rPr>
        <b/>
        <sz val="10"/>
        <color rgb="FFFF0000"/>
        <rFont val="宋体"/>
        <charset val="134"/>
      </rPr>
      <t>）本采购清单中所列工程量为一年服务期的预计数量，本工程采购服务期为二年。</t>
    </r>
  </si>
  <si>
    <r>
      <rPr>
        <b/>
        <sz val="10"/>
        <rFont val="Times New Roman"/>
        <charset val="134"/>
      </rPr>
      <t xml:space="preserve">     </t>
    </r>
    <r>
      <rPr>
        <b/>
        <sz val="10"/>
        <rFont val="宋体"/>
        <charset val="134"/>
      </rPr>
      <t>三、计日工说明</t>
    </r>
  </si>
  <si>
    <r>
      <rPr>
        <sz val="10"/>
        <rFont val="Times New Roman"/>
        <charset val="134"/>
      </rPr>
      <t xml:space="preserve">      </t>
    </r>
    <r>
      <rPr>
        <sz val="10"/>
        <rFont val="宋体"/>
        <charset val="134"/>
      </rPr>
      <t>详见清单。</t>
    </r>
  </si>
  <si>
    <t xml:space="preserve">  四、编制依据</t>
  </si>
  <si>
    <t xml:space="preserve"> 南京市公路事业发展中心出版的《南京市农村公路养护工程预算编制办法及定额》、江苏省《公路养护工程预算编制办法及定额》、 《公路养护预算编制导则JTG5610-2020》</t>
  </si>
  <si>
    <r>
      <rPr>
        <b/>
        <sz val="10"/>
        <rFont val="Times New Roman"/>
        <charset val="134"/>
      </rPr>
      <t xml:space="preserve">     </t>
    </r>
    <r>
      <rPr>
        <b/>
        <sz val="10"/>
        <rFont val="宋体"/>
        <charset val="134"/>
      </rPr>
      <t>五、其他说明</t>
    </r>
  </si>
  <si>
    <r>
      <rPr>
        <sz val="10"/>
        <rFont val="Times New Roman"/>
        <charset val="134"/>
      </rPr>
      <t xml:space="preserve">  </t>
    </r>
    <r>
      <rPr>
        <sz val="10"/>
        <rFont val="宋体"/>
        <charset val="134"/>
      </rPr>
      <t>（</t>
    </r>
    <r>
      <rPr>
        <sz val="10"/>
        <rFont val="Times New Roman"/>
        <charset val="134"/>
      </rPr>
      <t>1</t>
    </r>
    <r>
      <rPr>
        <sz val="10"/>
        <rFont val="宋体"/>
        <charset val="134"/>
      </rPr>
      <t>）本工程为雨花台区公路养护服务项目，本次为雨花台区公路管理站管理范围内的国省干线及农村公路，约44.3km，具体包括G205山深线、S508刘村互通-侯庄互通公路、X103宁丹线、X105霞板线、X106孙西线、X151将军山旅游线、X301燕西线、X304梁三线及岱山路路基、路面、桥涵、沿线设施、绿化等日常养护及专项维修，需要专项维修的地方分布广，需要多次转场，所产生的施工措施等费用包含在子目单价和（或）总额价内，发包人不再另行支付，请投标人充分考虑报价。</t>
    </r>
  </si>
  <si>
    <r>
      <rPr>
        <sz val="10"/>
        <rFont val="Times New Roman"/>
        <charset val="134"/>
      </rPr>
      <t xml:space="preserve">  </t>
    </r>
    <r>
      <rPr>
        <sz val="10"/>
        <rFont val="宋体"/>
        <charset val="134"/>
      </rPr>
      <t>（</t>
    </r>
    <r>
      <rPr>
        <sz val="10"/>
        <rFont val="Times New Roman"/>
        <charset val="134"/>
      </rPr>
      <t>2</t>
    </r>
    <r>
      <rPr>
        <sz val="10"/>
        <rFont val="宋体"/>
        <charset val="134"/>
      </rPr>
      <t>）交通组织方案需经交管部门评审同意，交通组织费用包含在子目单价和（或）总额价内，不单独计量与支付。</t>
    </r>
  </si>
  <si>
    <r>
      <rPr>
        <sz val="10"/>
        <rFont val="Times New Roman"/>
        <charset val="134"/>
      </rPr>
      <t xml:space="preserve">  </t>
    </r>
    <r>
      <rPr>
        <sz val="10"/>
        <rFont val="宋体"/>
        <charset val="134"/>
      </rPr>
      <t>（</t>
    </r>
    <r>
      <rPr>
        <sz val="10"/>
        <rFont val="Times New Roman"/>
        <charset val="134"/>
      </rPr>
      <t>3</t>
    </r>
    <r>
      <rPr>
        <sz val="10"/>
        <rFont val="宋体"/>
        <charset val="134"/>
      </rPr>
      <t>）临时施工封道所产生的临时施工安全设施等费用包含在子目单价和（或）总额价内，不单独计量与支付。</t>
    </r>
  </si>
  <si>
    <r>
      <rPr>
        <sz val="10"/>
        <rFont val="Times New Roman"/>
        <charset val="134"/>
      </rPr>
      <t xml:space="preserve">  </t>
    </r>
    <r>
      <rPr>
        <sz val="10"/>
        <rFont val="宋体"/>
        <charset val="134"/>
      </rPr>
      <t>（</t>
    </r>
    <r>
      <rPr>
        <sz val="10"/>
        <rFont val="Times New Roman"/>
        <charset val="134"/>
      </rPr>
      <t>4</t>
    </r>
    <r>
      <rPr>
        <sz val="10"/>
        <rFont val="宋体"/>
        <charset val="134"/>
      </rPr>
      <t>）采购清单</t>
    </r>
    <r>
      <rPr>
        <sz val="10"/>
        <rFont val="Times New Roman"/>
        <charset val="134"/>
      </rPr>
      <t>100</t>
    </r>
    <r>
      <rPr>
        <sz val="10"/>
        <rFont val="宋体"/>
        <charset val="134"/>
      </rPr>
      <t xml:space="preserve">章基价类说明：
</t>
    </r>
    <r>
      <rPr>
        <sz val="10"/>
        <color rgb="FFFF0000"/>
        <rFont val="宋体"/>
        <charset val="134"/>
      </rPr>
      <t>1.日常保养：道路中分带拔草、打草机刷草、花丛拔草(拔草、打草)每年不少于6次（严禁使用除草剂，避免对绿化苗木造成药害，根据杂草生长周期动态调整，</t>
    </r>
    <r>
      <rPr>
        <sz val="10"/>
        <color rgb="FFFF0000"/>
        <rFont val="Times New Roman"/>
        <charset val="134"/>
      </rPr>
      <t>6-9</t>
    </r>
    <r>
      <rPr>
        <sz val="10"/>
        <color rgb="FFFF0000"/>
        <rFont val="宋体"/>
        <charset val="134"/>
      </rPr>
      <t>月生长旺季应加密至每月</t>
    </r>
    <r>
      <rPr>
        <sz val="10"/>
        <color rgb="FFFF0000"/>
        <rFont val="Times New Roman"/>
        <charset val="134"/>
      </rPr>
      <t>1</t>
    </r>
    <r>
      <rPr>
        <sz val="10"/>
        <color rgb="FFFF0000"/>
        <rFont val="宋体"/>
        <charset val="134"/>
      </rPr>
      <t>次）；路肩、边坡整修每年至少两次；人工清理边沟、排水截水沟、雨水井（篦）每年至少两次，确保排水通畅；伸缩缝、泄水孔清理每周至少一次；里程碑、百米桩油漆刷白每年一次；桥梁及桥栏杆油漆、刷白出新每年至少一次，桥下空间及时清理。</t>
    </r>
    <r>
      <rPr>
        <sz val="10"/>
        <rFont val="宋体"/>
        <charset val="134"/>
      </rPr>
      <t xml:space="preserve">
2.道路、桥梁日常巡查：国道、省道、一级公路每日全覆盖一次，其余公路每周全覆盖两次；桥梁日常巡查每日一次，例行检查每月不少于一次，汛期加强不定期检查;每季度开展一次路面损坏状况指数调查。
3.路面保洁：G205 K1346.4-K1348.4段按四级道路保洁标准保洁，S508以机械清扫为主并辅助人工保洁，每日宜不少于一次。其余道路做好路面抛洒、油污、障碍物人工清理。
</t>
    </r>
    <r>
      <rPr>
        <sz val="10"/>
        <color rgb="FFFF0000"/>
        <rFont val="宋体"/>
        <charset val="134"/>
      </rPr>
      <t>4.路网中心日常值守：包括公路路网日常监测与管控、路网数据管理与分析应用、应急处置保障、日常综合管理等服务等。</t>
    </r>
  </si>
  <si>
    <t>采购清单汇总表</t>
  </si>
  <si>
    <t>标段：</t>
  </si>
  <si>
    <t>序号</t>
  </si>
  <si>
    <t>科目名称</t>
  </si>
  <si>
    <t>金额（元）</t>
  </si>
  <si>
    <t>1</t>
  </si>
  <si>
    <t>第100章  基价类</t>
  </si>
  <si>
    <t>2</t>
  </si>
  <si>
    <t>第200章  路基</t>
  </si>
  <si>
    <t>3</t>
  </si>
  <si>
    <t>第300章  路面</t>
  </si>
  <si>
    <t>4</t>
  </si>
  <si>
    <t>第400章  桥梁、涵洞</t>
  </si>
  <si>
    <t>5</t>
  </si>
  <si>
    <t>第600章  安全设施及预埋管线</t>
  </si>
  <si>
    <t>6</t>
  </si>
  <si>
    <t>第700章  绿化及环境保护</t>
  </si>
  <si>
    <t>7</t>
  </si>
  <si>
    <t>100章～700章清单小计 （一年服务期报价）</t>
  </si>
  <si>
    <t>投标价（二年服务期报价）</t>
  </si>
  <si>
    <t xml:space="preserve"> 第 1 页</t>
  </si>
  <si>
    <t>共 1 页</t>
  </si>
  <si>
    <t>本合同采购服务期为二年。</t>
  </si>
  <si>
    <t xml:space="preserve">  采购清单表</t>
  </si>
  <si>
    <t>子目号</t>
  </si>
  <si>
    <t>子目名称</t>
  </si>
  <si>
    <t>单位</t>
  </si>
  <si>
    <t>数量</t>
  </si>
  <si>
    <t>单价（元）</t>
  </si>
  <si>
    <t>合价（元）</t>
  </si>
  <si>
    <t>单价限价</t>
  </si>
  <si>
    <t>101</t>
  </si>
  <si>
    <t>国省干线日常养护</t>
  </si>
  <si>
    <t>1-1</t>
  </si>
  <si>
    <t>G205 山深线（一级公路日常养护）</t>
  </si>
  <si>
    <r>
      <rPr>
        <sz val="12"/>
        <color indexed="8"/>
        <rFont val="宋体"/>
        <charset val="134"/>
      </rPr>
      <t>km</t>
    </r>
    <r>
      <rPr>
        <sz val="12"/>
        <color indexed="8"/>
        <rFont val="仿宋"/>
        <charset val="134"/>
      </rPr>
      <t>·</t>
    </r>
    <r>
      <rPr>
        <sz val="12"/>
        <color indexed="8"/>
        <rFont val="宋体"/>
        <charset val="134"/>
      </rPr>
      <t>年</t>
    </r>
  </si>
  <si>
    <t>1-2</t>
  </si>
  <si>
    <t>S508 刘村互通-侯庄互通公路（一级公路日常养护）</t>
  </si>
  <si>
    <t>1-3</t>
  </si>
  <si>
    <t>S508刘村互通-侯庄互通公路（二级公路日常养护）</t>
  </si>
  <si>
    <t>102</t>
  </si>
  <si>
    <t>路面保洁</t>
  </si>
  <si>
    <t>2-1</t>
  </si>
  <si>
    <t>G205 K1346.4-K1348.4 （四级保洁标准）</t>
  </si>
  <si>
    <t>项·年</t>
  </si>
  <si>
    <t>2-2</t>
  </si>
  <si>
    <t>S508 K0-K5.831 （每日一次）</t>
  </si>
  <si>
    <t>103</t>
  </si>
  <si>
    <t>农村公路日常养护</t>
  </si>
  <si>
    <t>3-1</t>
  </si>
  <si>
    <t>X103 宁丹线 （一级公路）</t>
  </si>
  <si>
    <t>km·年</t>
  </si>
  <si>
    <t>3-2</t>
  </si>
  <si>
    <t>X105 霞板线 （一级公路）</t>
  </si>
  <si>
    <t>3-3</t>
  </si>
  <si>
    <t>X106 孙西线 （二级公路）</t>
  </si>
  <si>
    <t>3-4</t>
  </si>
  <si>
    <t>X151 将军山旅游线（三级公路）</t>
  </si>
  <si>
    <t>3-5</t>
  </si>
  <si>
    <t>X301 燕西线（四级公路）</t>
  </si>
  <si>
    <t>3-6</t>
  </si>
  <si>
    <t>X301 燕西线（二、三级公路）</t>
  </si>
  <si>
    <t>3-7</t>
  </si>
  <si>
    <t>X304 梁三线（一级公路）</t>
  </si>
  <si>
    <t>3-8</t>
  </si>
  <si>
    <t>岱山路（四级公路）</t>
  </si>
  <si>
    <t>104</t>
  </si>
  <si>
    <t>公路日常巡查</t>
  </si>
  <si>
    <t>4-1</t>
  </si>
  <si>
    <t>国道、省道、一级公路日常巡查（每天一次）</t>
  </si>
  <si>
    <t>4-2</t>
  </si>
  <si>
    <t>二级及以下公路日常巡查（每周两次）</t>
  </si>
  <si>
    <t>105</t>
  </si>
  <si>
    <t>不可竞争费</t>
  </si>
  <si>
    <t>5-1</t>
  </si>
  <si>
    <t>主管单位提供保养设备（雪铲、护栏清洗设备、清洗车、洗扫车、无尘切割机、无尘开槽机、灌缝机、压路机各一台）</t>
  </si>
  <si>
    <t>5-2</t>
  </si>
  <si>
    <t>交通量调查费</t>
  </si>
  <si>
    <t>5-3</t>
  </si>
  <si>
    <t>公路巡查系统维护费</t>
  </si>
  <si>
    <t>5-4</t>
  </si>
  <si>
    <t>路网中心日常值守（公路路网日常监测与管控、路网数据管理与分析应用、应急处置保障、日常综合管理与服务等）</t>
  </si>
  <si>
    <t>第100章  合计   人民币</t>
  </si>
  <si>
    <t>元</t>
  </si>
  <si>
    <t>202-1</t>
  </si>
  <si>
    <t>清理与掘除</t>
  </si>
  <si>
    <t>-a</t>
  </si>
  <si>
    <t>清表（厚10cm）（清表、装、弃、运）</t>
  </si>
  <si>
    <t>m2</t>
  </si>
  <si>
    <t>-b</t>
  </si>
  <si>
    <t>砍伐树木（胸径综合）（砍伐、装、弃、运）</t>
  </si>
  <si>
    <t>棵</t>
  </si>
  <si>
    <r>
      <rPr>
        <sz val="12"/>
        <color indexed="8"/>
        <rFont val="宋体"/>
        <charset val="134"/>
      </rPr>
      <t>-</t>
    </r>
    <r>
      <rPr>
        <sz val="12"/>
        <color indexed="8"/>
        <rFont val="宋体"/>
        <charset val="134"/>
      </rPr>
      <t>c</t>
    </r>
  </si>
  <si>
    <t>挖除树根（胸径综合）（挖根、装、弃、运）</t>
  </si>
  <si>
    <t>202-2</t>
  </si>
  <si>
    <t>挖除旧路面</t>
  </si>
  <si>
    <t>水泥砼路面（切缝、破除、装、弃、运）</t>
  </si>
  <si>
    <t>m3</t>
  </si>
  <si>
    <t>沥青砼路面（切缝、挖除、装、弃、运）</t>
  </si>
  <si>
    <t>-c</t>
  </si>
  <si>
    <t>挖除路基结构层（拆除、装、弃、运）</t>
  </si>
  <si>
    <t>202-3</t>
  </si>
  <si>
    <t>拆除结构物</t>
  </si>
  <si>
    <t>钢筋混凝土结构（凿除、装、弃、运）</t>
  </si>
  <si>
    <t>混凝土结构（拆除、装、弃、运）</t>
  </si>
  <si>
    <t>浆砌圬工（拆除、装、弃、运）</t>
  </si>
  <si>
    <t>203-1</t>
  </si>
  <si>
    <t>挖土方</t>
  </si>
  <si>
    <t>开挖土方（挖、装、弃、运）</t>
  </si>
  <si>
    <t>204-1</t>
  </si>
  <si>
    <t>路基填筑（包括填前压实）</t>
  </si>
  <si>
    <t>-d</t>
  </si>
  <si>
    <t>借土填方</t>
  </si>
  <si>
    <t>-d-1</t>
  </si>
  <si>
    <t>素土填筑（外购土、摊铺、压实）</t>
  </si>
  <si>
    <r>
      <rPr>
        <sz val="12"/>
        <color indexed="8"/>
        <rFont val="宋体"/>
        <charset val="134"/>
      </rPr>
      <t>-d-</t>
    </r>
    <r>
      <rPr>
        <sz val="12"/>
        <color indexed="8"/>
        <rFont val="宋体"/>
        <charset val="134"/>
      </rPr>
      <t>2</t>
    </r>
  </si>
  <si>
    <t>5%石灰土（外购灰土、摊铺、压实）</t>
  </si>
  <si>
    <t>207-1</t>
  </si>
  <si>
    <t>路基排水附属设施</t>
  </si>
  <si>
    <t>-a-1</t>
  </si>
  <si>
    <t>片石边沟砌筑（挖基、垫层、M10砌筑、勾缝）</t>
  </si>
  <si>
    <t>-a-2</t>
  </si>
  <si>
    <t>砖砌体（挖基、垫层、砌筑、勾缝、粉刷）</t>
  </si>
  <si>
    <t>-a-3</t>
  </si>
  <si>
    <t>边沟盖板修换（拆除、预制、安装）</t>
  </si>
  <si>
    <t>209-1</t>
  </si>
  <si>
    <t>挡土墙</t>
  </si>
  <si>
    <t>浆砌片石挡墙（挖基、垫层、M10砌筑、勾缝）</t>
  </si>
  <si>
    <t>浆砌片石挡墙勾缝（水泥砂浆）</t>
  </si>
  <si>
    <t>砂浆抹面（水泥砂浆）</t>
  </si>
  <si>
    <t>第200章  合计   人民币</t>
  </si>
  <si>
    <t>303-1</t>
  </si>
  <si>
    <t>路面底基层（碎石）</t>
  </si>
  <si>
    <t>-e</t>
  </si>
  <si>
    <t>碎石垫层(摊铺、碾压)</t>
  </si>
  <si>
    <t>304-1</t>
  </si>
  <si>
    <t>路面基层(水稳、石灰土)</t>
  </si>
  <si>
    <t>免养生水稳碎石（水泥掺量5%）基层（铺筑、碾压）</t>
  </si>
  <si>
    <t>10%石灰土（摊铺、碾压）</t>
  </si>
  <si>
    <t>水泥砼基层</t>
  </si>
  <si>
    <t>C20水泥砼基层（铺筑、养生）</t>
  </si>
  <si>
    <t>-d-2</t>
  </si>
  <si>
    <t>C30水泥砼基层（铺筑、养生）</t>
  </si>
  <si>
    <t>-d-3</t>
  </si>
  <si>
    <t>C40水泥砼基层（铺筑、养生）</t>
  </si>
  <si>
    <t>308-1</t>
  </si>
  <si>
    <t>透层、粘层和封层</t>
  </si>
  <si>
    <t>沥青粘层油（打油）</t>
  </si>
  <si>
    <t>封层（改性乳化沥青）</t>
  </si>
  <si>
    <t>311</t>
  </si>
  <si>
    <t>修复沥青路面</t>
  </si>
  <si>
    <t>311-1</t>
  </si>
  <si>
    <t>细粒式沥青混凝土</t>
  </si>
  <si>
    <t>4cm AC-13C（石油沥青）（摊铺、碾压）</t>
  </si>
  <si>
    <t>4cm AC-13C（SBS改性沥青）（摊铺、碾压）</t>
  </si>
  <si>
    <t>SMA-13（改性沥青）（摊铺、碾压）</t>
  </si>
  <si>
    <t>311-2</t>
  </si>
  <si>
    <t>中粒式沥青混凝土</t>
  </si>
  <si>
    <t>AC-20C（石油沥青）（摊铺、碾压）</t>
  </si>
  <si>
    <t>sup-20（石油沥青）（摊铺、碾压）</t>
  </si>
  <si>
    <t>sup-25（石油沥青）（摊铺、碾压）</t>
  </si>
  <si>
    <t>310-1</t>
  </si>
  <si>
    <t>修复沥青表面处治及其他面层</t>
  </si>
  <si>
    <t>沥青冷补材料（摊铺、碾压）</t>
  </si>
  <si>
    <t>沥青路面灌缝（扩缝、灌沥青）</t>
  </si>
  <si>
    <t>m</t>
  </si>
  <si>
    <t>312-2</t>
  </si>
  <si>
    <t>路面钢筋补强处理</t>
  </si>
  <si>
    <t>补强钢筋(制作、绑扎)</t>
  </si>
  <si>
    <t>t</t>
  </si>
  <si>
    <t>313</t>
  </si>
  <si>
    <t>路肩、中央分隔带回填土、土路肩加固及路缘石</t>
  </si>
  <si>
    <t>-1-a</t>
  </si>
  <si>
    <t>修整路肩、边坡(外购土、培土、修整)</t>
  </si>
  <si>
    <t>-4-a</t>
  </si>
  <si>
    <t>混凝土平石更换（拆除、铺砌、勾缝）</t>
  </si>
  <si>
    <t>-4-b</t>
  </si>
  <si>
    <t>混凝土侧石更换（拆除、铺砌、勾缝）</t>
  </si>
  <si>
    <t>-4-c</t>
  </si>
  <si>
    <t>花岗岩路缘石更换（拆除、铺砌、勾缝）</t>
  </si>
  <si>
    <t>-4-d</t>
  </si>
  <si>
    <t>扶正路缘石（扶正、勾缝）</t>
  </si>
  <si>
    <t>314-2</t>
  </si>
  <si>
    <t>雨水设施</t>
  </si>
  <si>
    <t>雨水篦子更换（不含井座）（拆除、新装）</t>
  </si>
  <si>
    <t>套</t>
  </si>
  <si>
    <t>雨水篦子更换（含井座）（拆除、井座、新装）</t>
  </si>
  <si>
    <t>混凝土窨井盖更换（不含井座、拆除、新装）</t>
  </si>
  <si>
    <t>座</t>
  </si>
  <si>
    <t>混凝土窨井盖更换（含井座）（拆除、井座、新装）</t>
  </si>
  <si>
    <t>铸铁窨井盖更换（不含井座）（拆除、新装）</t>
  </si>
  <si>
    <t xml:space="preserve">-f </t>
  </si>
  <si>
    <t>铸铁窨井盖更换（含井座）（拆除、井座、新装）</t>
  </si>
  <si>
    <t xml:space="preserve">-g </t>
  </si>
  <si>
    <t>雨水井维修，井盖升高50cm以内（不更换井盖）（切割、拆除提升，短时间内开放交通）</t>
  </si>
  <si>
    <t>个</t>
  </si>
  <si>
    <t>-h</t>
  </si>
  <si>
    <t>现浇C20混凝土（排水构筑物）（清理、铺筑、养生）</t>
  </si>
  <si>
    <t>-i</t>
  </si>
  <si>
    <t>现浇C25混凝土（排水构筑物）（清理、铺筑、养生）</t>
  </si>
  <si>
    <t>-j</t>
  </si>
  <si>
    <t>沥青路面坑槽、沉陷切割修补（4cm）（切割、拆除、沥青摊铺、碾压）</t>
  </si>
  <si>
    <t>-k</t>
  </si>
  <si>
    <t>沥青路面坑槽、沉陷切割修补（6cm）（切割、拆除、沥青摊铺、碾压）</t>
  </si>
  <si>
    <t>-l</t>
  </si>
  <si>
    <t>沥青路面坑槽、沉陷切割修补（8cm）（切割、拆除、沥青摊铺、碾压）</t>
  </si>
  <si>
    <t>315-1</t>
  </si>
  <si>
    <t>人行道铺设(碎石垫层、摊铺透水混凝土)</t>
  </si>
  <si>
    <t>315-2</t>
  </si>
  <si>
    <t>人行道铺设(碎石垫层、砂浆、铺设舒布洛克砖)</t>
  </si>
  <si>
    <t>316-1</t>
  </si>
  <si>
    <t>应急项目</t>
  </si>
  <si>
    <t>计日工</t>
  </si>
  <si>
    <t>工日</t>
  </si>
  <si>
    <t>轮式挖掘机（含油、税、人工）</t>
  </si>
  <si>
    <t>台班</t>
  </si>
  <si>
    <t>装载机（含油、税、人工）</t>
  </si>
  <si>
    <t>养护工程车（含油、税、人工）</t>
  </si>
  <si>
    <t>吊机（25吨）（含油、税、人工）</t>
  </si>
  <si>
    <t>-f</t>
  </si>
  <si>
    <t>水泵排水（含动力费、税、人工）</t>
  </si>
  <si>
    <t>-g</t>
  </si>
  <si>
    <t>养护运输车（双排座）（含油、税、人工）</t>
  </si>
  <si>
    <t>巡查车（含油、税、人工）</t>
  </si>
  <si>
    <t>五小工程车（含油、税、人工）</t>
  </si>
  <si>
    <t>登高车（含油、税、人工）</t>
  </si>
  <si>
    <t>铲雪车（含油、税、人工）</t>
  </si>
  <si>
    <t>融雪剂撒布机（使用）（含油、税、人工）</t>
  </si>
  <si>
    <t>-m</t>
  </si>
  <si>
    <t>除雪剂</t>
  </si>
  <si>
    <t>T</t>
  </si>
  <si>
    <t>-n</t>
  </si>
  <si>
    <t>工业用盐</t>
  </si>
  <si>
    <t>317-1</t>
  </si>
  <si>
    <t>波形钢板护栏保洁(含机械、油、税、人工)</t>
  </si>
  <si>
    <t>米</t>
  </si>
  <si>
    <t>第300章  合计   人民币</t>
  </si>
  <si>
    <r>
      <rPr>
        <sz val="12"/>
        <color indexed="8"/>
        <rFont val="宋体"/>
        <charset val="134"/>
      </rPr>
      <t>403-</t>
    </r>
    <r>
      <rPr>
        <sz val="12"/>
        <color indexed="8"/>
        <rFont val="宋体"/>
        <charset val="134"/>
      </rPr>
      <t>5</t>
    </r>
  </si>
  <si>
    <t>附属结构钢筋</t>
  </si>
  <si>
    <t>-b-1</t>
  </si>
  <si>
    <t>钢筋保护剂（除锈、涂保护剂）</t>
  </si>
  <si>
    <t>-b-2</t>
  </si>
  <si>
    <t>钢筋阻锈剂（除锈、涂阻锈剂）</t>
  </si>
  <si>
    <t>410-2</t>
  </si>
  <si>
    <t>混凝土下部结构</t>
  </si>
  <si>
    <t>C30混凝土修补桥梁基础及下部结构（凿毛、填筑、养生）</t>
  </si>
  <si>
    <t>410-5</t>
  </si>
  <si>
    <t>水泥混凝土桥面铺装</t>
  </si>
  <si>
    <t>C50防水混凝土修补桥面铺装（凿毛、填筑、养生）</t>
  </si>
  <si>
    <t>417-2</t>
  </si>
  <si>
    <t>模数式伸缩装置（安装）</t>
  </si>
  <si>
    <t>更换伸缩缝（D40)（拆除、更换）</t>
  </si>
  <si>
    <t>更换伸缩缝（D60)（拆除、更换）</t>
  </si>
  <si>
    <t>更换伸缩缝（D80)（拆除、更换）</t>
  </si>
  <si>
    <t>伸缩缝锚固混凝土（凿毛、填筑、养生）</t>
  </si>
  <si>
    <r>
      <rPr>
        <sz val="12"/>
        <color indexed="8"/>
        <rFont val="宋体"/>
        <charset val="134"/>
      </rPr>
      <t>410</t>
    </r>
    <r>
      <rPr>
        <sz val="12"/>
        <color indexed="8"/>
        <rFont val="宋体"/>
        <charset val="134"/>
      </rPr>
      <t>-</t>
    </r>
    <r>
      <rPr>
        <sz val="12"/>
        <color indexed="8"/>
        <rFont val="宋体"/>
        <charset val="134"/>
      </rPr>
      <t>6-g</t>
    </r>
  </si>
  <si>
    <t>桥面排水系统维修及更换（安装泄水管、排水管（含破损泄水管、排水管的拆除））</t>
  </si>
  <si>
    <r>
      <rPr>
        <sz val="12"/>
        <color indexed="8"/>
        <rFont val="宋体"/>
        <charset val="134"/>
      </rPr>
      <t>4</t>
    </r>
    <r>
      <rPr>
        <sz val="12"/>
        <color indexed="8"/>
        <rFont val="宋体"/>
        <charset val="134"/>
      </rPr>
      <t>10</t>
    </r>
    <r>
      <rPr>
        <sz val="12"/>
        <color indexed="8"/>
        <rFont val="宋体"/>
        <charset val="134"/>
      </rPr>
      <t>-</t>
    </r>
    <r>
      <rPr>
        <sz val="12"/>
        <color indexed="8"/>
        <rFont val="宋体"/>
        <charset val="134"/>
      </rPr>
      <t>6-d</t>
    </r>
  </si>
  <si>
    <t>防撞护栏铁质扶手油漆(表面清理、底漆层、中间漆层、面漆层等)</t>
  </si>
  <si>
    <r>
      <rPr>
        <sz val="12"/>
        <color indexed="8"/>
        <rFont val="宋体"/>
        <charset val="134"/>
      </rPr>
      <t>410</t>
    </r>
    <r>
      <rPr>
        <sz val="12"/>
        <color indexed="8"/>
        <rFont val="宋体"/>
        <charset val="134"/>
      </rPr>
      <t>-</t>
    </r>
    <r>
      <rPr>
        <sz val="12"/>
        <color indexed="8"/>
        <rFont val="宋体"/>
        <charset val="134"/>
      </rPr>
      <t>7-a</t>
    </r>
  </si>
  <si>
    <t>混凝土防撞墙刷漆（表面清理、底漆层、中间漆层、面漆层等）</t>
  </si>
  <si>
    <t>第400章  合计   人民币</t>
  </si>
  <si>
    <t>602-2</t>
  </si>
  <si>
    <t>波形梁钢护栏</t>
  </si>
  <si>
    <t>路侧波形梁钢护栏</t>
  </si>
  <si>
    <t>Gr-A-4E(立柱、护栏板、基础、连接件等一切相关工作)</t>
  </si>
  <si>
    <t>Gr-B-2E(立柱、护栏板、基础、连接件等一切相关工作)</t>
  </si>
  <si>
    <t>Gr-SB-2E(立柱、护栏板、基础、连接件等一切相关工作)</t>
  </si>
  <si>
    <t>中央分隔带波形、梁钢护栏</t>
  </si>
  <si>
    <t>b-1</t>
  </si>
  <si>
    <t>Gr-Am-4E(立柱、护栏板、基础、连接件等一切相关工作)</t>
  </si>
  <si>
    <t>b-2</t>
  </si>
  <si>
    <t>Gr-Am-2E(立柱、护栏板、基础、连接件等一切相关工作)</t>
  </si>
  <si>
    <t>b-3</t>
  </si>
  <si>
    <t>Grd-Am-2E(立柱、护栏板、基础、连接件等一切相关工作)</t>
  </si>
  <si>
    <t>波形梁护栏端头(R160)（含安装螺栓等）</t>
  </si>
  <si>
    <t>更换波形梁钢护栏板(拆除、安装)</t>
  </si>
  <si>
    <t>更换波形梁钢护栏防阻块(拆除、安装)</t>
  </si>
  <si>
    <t>更换波形梁钢护栏立柱(拆除、安装)</t>
  </si>
  <si>
    <t>602-4</t>
  </si>
  <si>
    <t>机非隔离栏（京式交通护栏高度0.7米、铸铁底座、铁件镀锌喷塑、满足主管部门要求）</t>
  </si>
  <si>
    <r>
      <rPr>
        <sz val="12"/>
        <color indexed="8"/>
        <rFont val="宋体"/>
        <charset val="134"/>
      </rPr>
      <t>604</t>
    </r>
    <r>
      <rPr>
        <sz val="12"/>
        <color indexed="8"/>
        <rFont val="宋体"/>
        <charset val="134"/>
      </rPr>
      <t>-1</t>
    </r>
  </si>
  <si>
    <t>道路交通标志</t>
  </si>
  <si>
    <t>单柱式交通标志(含基础开挖、回填、清理、运输、混凝土基础（钢筋）、立柱、版面、反光膜等)</t>
  </si>
  <si>
    <t>单柱分道牌交通标志(含基础开挖、回填、清理、运输、混凝土基础（钢筋）、立柱、版面、反光膜等)</t>
  </si>
  <si>
    <t>双柱式交通标志(含基础开挖、回填、清理、运输、混凝土基础（钢筋）、立柱、版面、反光膜等)</t>
  </si>
  <si>
    <t>单悬臂式交通标志(含基础开挖、回填、清理、运输、混凝土基础（钢筋）、立柱、版面、反光膜等)</t>
  </si>
  <si>
    <t>附着式交通标志(含基础开挖、回填、清理、运输、混凝土基础（钢筋）、立柱、版面、反光膜等)</t>
  </si>
  <si>
    <r>
      <rPr>
        <sz val="12"/>
        <color indexed="8"/>
        <rFont val="宋体"/>
        <charset val="134"/>
      </rPr>
      <t>-</t>
    </r>
    <r>
      <rPr>
        <sz val="12"/>
        <color indexed="8"/>
        <rFont val="宋体"/>
        <charset val="134"/>
      </rPr>
      <t>g</t>
    </r>
  </si>
  <si>
    <t>标志牌更换（含原标志牌版面拆除、清理、运输、更换版面、IV类反光膜等（不含立柱及基础））</t>
  </si>
  <si>
    <t>604-3</t>
  </si>
  <si>
    <t>里程碑及界碑</t>
  </si>
  <si>
    <t>里程碑（基础开挖、安装）</t>
  </si>
  <si>
    <t>块</t>
  </si>
  <si>
    <t>百米桩（基础开挖、安装）</t>
  </si>
  <si>
    <t>根</t>
  </si>
  <si>
    <t>604-4</t>
  </si>
  <si>
    <t>示警桩</t>
  </si>
  <si>
    <t>道口警示桩（基础、安装、反光膜）</t>
  </si>
  <si>
    <t>605</t>
  </si>
  <si>
    <t>道路交通标线、轮廓标</t>
  </si>
  <si>
    <t>路面热熔标线恢复</t>
  </si>
  <si>
    <r>
      <rPr>
        <sz val="12"/>
        <color indexed="8"/>
        <rFont val="宋体"/>
        <charset val="134"/>
      </rPr>
      <t>-</t>
    </r>
    <r>
      <rPr>
        <sz val="12"/>
        <color indexed="8"/>
        <rFont val="宋体"/>
        <charset val="134"/>
      </rPr>
      <t>1</t>
    </r>
    <r>
      <rPr>
        <sz val="12"/>
        <color indexed="8"/>
        <rFont val="宋体"/>
        <charset val="134"/>
      </rPr>
      <t>-</t>
    </r>
    <r>
      <rPr>
        <sz val="12"/>
        <color indexed="8"/>
        <rFont val="宋体"/>
        <charset val="134"/>
      </rPr>
      <t>b</t>
    </r>
  </si>
  <si>
    <t>路面热熔标线清除</t>
  </si>
  <si>
    <t>-6-b</t>
  </si>
  <si>
    <t>轮廓标（附着式标志）</t>
  </si>
  <si>
    <t>第600章  合计   人民币</t>
  </si>
  <si>
    <t>703-2</t>
  </si>
  <si>
    <t>铺植草皮</t>
  </si>
  <si>
    <t>道路周边缺失草坪绿化补植（铺草皮）</t>
  </si>
  <si>
    <t>704-1</t>
  </si>
  <si>
    <t>种植乔木</t>
  </si>
  <si>
    <t>胸径15cm以内香樟（挖坑、种植、培种植土）</t>
  </si>
  <si>
    <t>胸径15cm以内梧桐（挖坑、种植、培种植土）</t>
  </si>
  <si>
    <t>-b-3</t>
  </si>
  <si>
    <t>胸径15cm以内朴树（挖坑、种植、培种植土）</t>
  </si>
  <si>
    <t>-b-4</t>
  </si>
  <si>
    <t>地径10cm以内紫薇（挖坑、种植、培种植土）</t>
  </si>
  <si>
    <t>-b-5</t>
  </si>
  <si>
    <t>地径10cm以内紫叶李（挖坑、种植、培种植土）</t>
  </si>
  <si>
    <t>704-2</t>
  </si>
  <si>
    <t>种植灌木</t>
  </si>
  <si>
    <t>蓬径P100cm红叶石楠球（挖坑、种植、培种植土）</t>
  </si>
  <si>
    <t>蓬径P100cm海桐球（挖坑、种植、培种植土）</t>
  </si>
  <si>
    <t>704-5</t>
  </si>
  <si>
    <t>绿化修整</t>
  </si>
  <si>
    <t>乔木整枝抹芽修剪（综合胸径）(抹芽修剪、弃、运)</t>
  </si>
  <si>
    <t>株</t>
  </si>
  <si>
    <t>灌木整枝抹芽修剪
（综合胸径）(抹芽修剪、弃、运)</t>
  </si>
  <si>
    <t>机械修剪绿篱（修剪、弃、运）</t>
  </si>
  <si>
    <t>大乔木枝干修剪（综合胸径）(枝干修剪、弃、运)</t>
  </si>
  <si>
    <t>人工乔木刷白（综合胸径）（刷树干涂白剂）</t>
  </si>
  <si>
    <t>绿化扶正乔木（综合胸径）（绑扎布条、绑扎草绳、木桩支撑）</t>
  </si>
  <si>
    <t>刨伐死树、树根（综合胸径）（挖根、弃、运）</t>
  </si>
  <si>
    <t>树木虫灾病害处理，机械乔木喷药（综合胸径）（制药、喷药）</t>
  </si>
  <si>
    <t>绿蓠喷药（制药、喷药）</t>
  </si>
  <si>
    <r>
      <rPr>
        <sz val="12"/>
        <color indexed="8"/>
        <rFont val="宋体"/>
        <charset val="134"/>
      </rPr>
      <t>-</t>
    </r>
    <r>
      <rPr>
        <sz val="12"/>
        <color indexed="8"/>
        <rFont val="宋体"/>
        <charset val="134"/>
      </rPr>
      <t>j</t>
    </r>
  </si>
  <si>
    <t>洒水车10T（洒水车，含水、油、人工、税）</t>
  </si>
  <si>
    <t>车</t>
  </si>
  <si>
    <t>第700章  合计   人民币</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</si>
</sst>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
  </numFmts>
  <fonts count="62">
    <font>
      <sz val="10"/>
      <name val="Arial"/>
      <charset val="134"/>
    </font>
    <font>
      <b/>
      <sz val="18"/>
      <color indexed="8"/>
      <name val="宋体"/>
      <charset val="134"/>
    </font>
    <font>
      <b/>
      <sz val="18"/>
      <name val="宋体"/>
      <charset val="134"/>
    </font>
    <font>
      <b/>
      <sz val="8"/>
      <color indexed="8"/>
      <name val="宋体"/>
      <charset val="134"/>
    </font>
    <font>
      <b/>
      <sz val="8"/>
      <name val="宋体"/>
      <charset val="134"/>
    </font>
    <font>
      <b/>
      <sz val="12"/>
      <color indexed="8"/>
      <name val="宋体"/>
      <charset val="134"/>
    </font>
    <font>
      <b/>
      <sz val="12"/>
      <name val="宋体"/>
      <charset val="134"/>
    </font>
    <font>
      <sz val="12"/>
      <color indexed="8"/>
      <name val="宋体"/>
      <charset val="134"/>
    </font>
    <font>
      <sz val="12"/>
      <name val="Arial Narrow"/>
      <charset val="134"/>
    </font>
    <font>
      <sz val="12"/>
      <color indexed="8"/>
      <name val="Arial Narrow"/>
      <charset val="134"/>
    </font>
    <font>
      <sz val="10"/>
      <color indexed="8"/>
      <name val="SansSerif"/>
      <charset val="2"/>
    </font>
    <font>
      <sz val="10"/>
      <name val="SansSerif"/>
      <charset val="2"/>
    </font>
    <font>
      <sz val="12"/>
      <name val="宋体"/>
      <charset val="134"/>
    </font>
    <font>
      <sz val="12"/>
      <color rgb="FF000000"/>
      <name val="宋体"/>
      <charset val="134"/>
    </font>
    <font>
      <sz val="12"/>
      <color rgb="FFFF0000"/>
      <name val="宋体"/>
      <charset val="134"/>
    </font>
    <font>
      <sz val="12"/>
      <color rgb="FFFF0000"/>
      <name val="Arial Narrow"/>
      <charset val="134"/>
    </font>
    <font>
      <b/>
      <sz val="12"/>
      <color rgb="FFFF0000"/>
      <name val="宋体"/>
      <charset val="134"/>
    </font>
    <font>
      <sz val="8"/>
      <color indexed="8"/>
      <name val="宋体"/>
      <charset val="134"/>
    </font>
    <font>
      <b/>
      <sz val="14"/>
      <color rgb="FFFF0000"/>
      <name val="宋体"/>
      <charset val="134"/>
    </font>
    <font>
      <b/>
      <sz val="14"/>
      <color rgb="FFFF0000"/>
      <name val="Arial Narrow"/>
      <charset val="134"/>
    </font>
    <font>
      <sz val="10"/>
      <name val="Times New Roman"/>
      <charset val="134"/>
    </font>
    <font>
      <sz val="10"/>
      <color rgb="FFFF0000"/>
      <name val="Times New Roman"/>
      <charset val="134"/>
    </font>
    <font>
      <b/>
      <sz val="18"/>
      <name val="Times New Roman"/>
      <charset val="134"/>
    </font>
    <font>
      <sz val="11"/>
      <color theme="1"/>
      <name val="Times New Roman"/>
      <charset val="134"/>
    </font>
    <font>
      <sz val="10"/>
      <name val="宋体"/>
      <charset val="134"/>
    </font>
    <font>
      <b/>
      <sz val="10"/>
      <name val="Times New Roman"/>
      <charset val="134"/>
    </font>
    <font>
      <sz val="11"/>
      <color rgb="FFFF0000"/>
      <name val="宋体"/>
      <charset val="134"/>
    </font>
    <font>
      <b/>
      <sz val="10"/>
      <color rgb="FFFF0000"/>
      <name val="Times New Roman"/>
      <charset val="134"/>
    </font>
    <font>
      <b/>
      <sz val="10"/>
      <name val="宋体"/>
      <charset val="134"/>
    </font>
    <font>
      <sz val="12"/>
      <name val="Times New Roman"/>
      <charset val="134"/>
    </font>
    <font>
      <sz val="22"/>
      <name val="Times New Roman"/>
      <charset val="134"/>
    </font>
    <font>
      <b/>
      <sz val="24"/>
      <name val="宋体"/>
      <charset val="134"/>
    </font>
    <font>
      <sz val="18"/>
      <name val="Times New Roman"/>
      <charset val="134"/>
    </font>
    <font>
      <b/>
      <sz val="32"/>
      <name val="宋体"/>
      <charset val="134"/>
    </font>
    <font>
      <b/>
      <sz val="56"/>
      <name val="Times New Roman"/>
      <charset val="134"/>
    </font>
    <font>
      <b/>
      <sz val="20"/>
      <name val="Times New Roman"/>
      <charset val="134"/>
    </font>
    <font>
      <sz val="16"/>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font>
    <font>
      <sz val="12"/>
      <color indexed="8"/>
      <name val="仿宋"/>
      <charset val="134"/>
    </font>
    <font>
      <u/>
      <sz val="10"/>
      <name val="Times New Roman"/>
      <charset val="134"/>
    </font>
    <font>
      <u/>
      <sz val="10"/>
      <name val="宋体"/>
      <charset val="134"/>
    </font>
    <font>
      <b/>
      <sz val="10"/>
      <color rgb="FFFF0000"/>
      <name val="宋体"/>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right/>
      <top style="medium">
        <color indexed="8"/>
      </top>
      <bottom style="thin">
        <color indexed="8"/>
      </bottom>
      <diagonal/>
    </border>
    <border>
      <left style="thin">
        <color rgb="FF000000"/>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right/>
      <top/>
      <bottom style="medium">
        <color indexed="8"/>
      </bottom>
      <diagonal/>
    </border>
    <border>
      <left style="thin">
        <color indexed="8"/>
      </left>
      <right style="thin">
        <color indexed="8"/>
      </right>
      <top style="thin">
        <color indexed="8"/>
      </top>
      <bottom style="thin">
        <color indexed="8"/>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thin">
        <color auto="1"/>
      </top>
      <bottom style="medium">
        <color auto="1"/>
      </bottom>
      <diagonal/>
    </border>
    <border>
      <left style="medium">
        <color auto="1"/>
      </left>
      <right style="thin">
        <color indexed="8"/>
      </right>
      <top style="medium">
        <color auto="1"/>
      </top>
      <bottom style="thin">
        <color indexed="8"/>
      </bottom>
      <diagonal/>
    </border>
    <border>
      <left/>
      <right style="thin">
        <color indexed="8"/>
      </right>
      <top style="medium">
        <color auto="1"/>
      </top>
      <bottom style="thin">
        <color indexed="8"/>
      </bottom>
      <diagonal/>
    </border>
    <border>
      <left/>
      <right style="medium">
        <color auto="1"/>
      </right>
      <top style="medium">
        <color auto="1"/>
      </top>
      <bottom style="thin">
        <color indexed="8"/>
      </bottom>
      <diagonal/>
    </border>
    <border>
      <left style="medium">
        <color auto="1"/>
      </left>
      <right style="thin">
        <color indexed="8"/>
      </right>
      <top/>
      <bottom style="thin">
        <color indexed="8"/>
      </bottom>
      <diagonal/>
    </border>
    <border>
      <left/>
      <right style="medium">
        <color auto="1"/>
      </right>
      <top/>
      <bottom style="thin">
        <color indexed="8"/>
      </bottom>
      <diagonal/>
    </border>
    <border>
      <left style="medium">
        <color auto="1"/>
      </left>
      <right style="thin">
        <color indexed="8"/>
      </right>
      <top/>
      <bottom style="medium">
        <color indexed="8"/>
      </bottom>
      <diagonal/>
    </border>
    <border>
      <left/>
      <right style="thin">
        <color indexed="8"/>
      </right>
      <top/>
      <bottom style="medium">
        <color indexed="8"/>
      </bottom>
      <diagonal/>
    </border>
    <border>
      <left/>
      <right style="medium">
        <color auto="1"/>
      </right>
      <top/>
      <bottom style="medium">
        <color indexed="8"/>
      </bottom>
      <diagonal/>
    </border>
    <border>
      <left/>
      <right/>
      <top style="medium">
        <color indexed="8"/>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37" fillId="0" borderId="0" applyFont="0" applyFill="0" applyBorder="0" applyAlignment="0" applyProtection="0">
      <alignment vertical="center"/>
    </xf>
    <xf numFmtId="44" fontId="37" fillId="0" borderId="0" applyFont="0" applyFill="0" applyBorder="0" applyAlignment="0" applyProtection="0">
      <alignment vertical="center"/>
    </xf>
    <xf numFmtId="9" fontId="37" fillId="0" borderId="0" applyFont="0" applyFill="0" applyBorder="0" applyAlignment="0" applyProtection="0">
      <alignment vertical="center"/>
    </xf>
    <xf numFmtId="41" fontId="37" fillId="0" borderId="0" applyFont="0" applyFill="0" applyBorder="0" applyAlignment="0" applyProtection="0">
      <alignment vertical="center"/>
    </xf>
    <xf numFmtId="42" fontId="37"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7" fillId="5" borderId="28"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9" applyNumberFormat="0" applyFill="0" applyAlignment="0" applyProtection="0">
      <alignment vertical="center"/>
    </xf>
    <xf numFmtId="0" fontId="44" fillId="0" borderId="29" applyNumberFormat="0" applyFill="0" applyAlignment="0" applyProtection="0">
      <alignment vertical="center"/>
    </xf>
    <xf numFmtId="0" fontId="45" fillId="0" borderId="30" applyNumberFormat="0" applyFill="0" applyAlignment="0" applyProtection="0">
      <alignment vertical="center"/>
    </xf>
    <xf numFmtId="0" fontId="45" fillId="0" borderId="0" applyNumberFormat="0" applyFill="0" applyBorder="0" applyAlignment="0" applyProtection="0">
      <alignment vertical="center"/>
    </xf>
    <xf numFmtId="0" fontId="46" fillId="6" borderId="31" applyNumberFormat="0" applyAlignment="0" applyProtection="0">
      <alignment vertical="center"/>
    </xf>
    <xf numFmtId="0" fontId="47" fillId="7" borderId="32" applyNumberFormat="0" applyAlignment="0" applyProtection="0">
      <alignment vertical="center"/>
    </xf>
    <xf numFmtId="0" fontId="48" fillId="7" borderId="31" applyNumberFormat="0" applyAlignment="0" applyProtection="0">
      <alignment vertical="center"/>
    </xf>
    <xf numFmtId="0" fontId="49" fillId="8" borderId="33" applyNumberFormat="0" applyAlignment="0" applyProtection="0">
      <alignment vertical="center"/>
    </xf>
    <xf numFmtId="0" fontId="50" fillId="0" borderId="34" applyNumberFormat="0" applyFill="0" applyAlignment="0" applyProtection="0">
      <alignment vertical="center"/>
    </xf>
    <xf numFmtId="0" fontId="51" fillId="0" borderId="35" applyNumberFormat="0" applyFill="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5" fillId="15" borderId="0" applyNumberFormat="0" applyBorder="0" applyAlignment="0" applyProtection="0">
      <alignment vertical="center"/>
    </xf>
    <xf numFmtId="0" fontId="55" fillId="16"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55" fillId="19" borderId="0" applyNumberFormat="0" applyBorder="0" applyAlignment="0" applyProtection="0">
      <alignment vertical="center"/>
    </xf>
    <xf numFmtId="0" fontId="55" fillId="20" borderId="0" applyNumberFormat="0" applyBorder="0" applyAlignment="0" applyProtection="0">
      <alignment vertical="center"/>
    </xf>
    <xf numFmtId="0" fontId="56" fillId="21" borderId="0" applyNumberFormat="0" applyBorder="0" applyAlignment="0" applyProtection="0">
      <alignment vertical="center"/>
    </xf>
    <xf numFmtId="0" fontId="56" fillId="22" borderId="0" applyNumberFormat="0" applyBorder="0" applyAlignment="0" applyProtection="0">
      <alignment vertical="center"/>
    </xf>
    <xf numFmtId="0" fontId="55" fillId="23" borderId="0" applyNumberFormat="0" applyBorder="0" applyAlignment="0" applyProtection="0">
      <alignment vertical="center"/>
    </xf>
    <xf numFmtId="0" fontId="55"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55" fillId="27" borderId="0" applyNumberFormat="0" applyBorder="0" applyAlignment="0" applyProtection="0">
      <alignment vertical="center"/>
    </xf>
    <xf numFmtId="0" fontId="55"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55" fillId="31" borderId="0" applyNumberFormat="0" applyBorder="0" applyAlignment="0" applyProtection="0">
      <alignment vertical="center"/>
    </xf>
    <xf numFmtId="0" fontId="55" fillId="32" borderId="0" applyNumberFormat="0" applyBorder="0" applyAlignment="0" applyProtection="0">
      <alignment vertical="center"/>
    </xf>
    <xf numFmtId="0" fontId="56" fillId="33" borderId="0" applyNumberFormat="0" applyBorder="0" applyAlignment="0" applyProtection="0">
      <alignment vertical="center"/>
    </xf>
    <xf numFmtId="0" fontId="56" fillId="34" borderId="0" applyNumberFormat="0" applyBorder="0" applyAlignment="0" applyProtection="0">
      <alignment vertical="center"/>
    </xf>
    <xf numFmtId="0" fontId="55" fillId="35" borderId="0" applyNumberFormat="0" applyBorder="0" applyAlignment="0" applyProtection="0">
      <alignment vertical="center"/>
    </xf>
    <xf numFmtId="0" fontId="37" fillId="0" borderId="0"/>
    <xf numFmtId="0" fontId="24" fillId="0" borderId="0"/>
  </cellStyleXfs>
  <cellXfs count="165">
    <xf numFmtId="0" fontId="0" fillId="0" borderId="0" xfId="0"/>
    <xf numFmtId="0" fontId="0" fillId="0" borderId="0" xfId="0" applyAlignment="1">
      <alignment horizontal="center"/>
    </xf>
    <xf numFmtId="0" fontId="1" fillId="2" borderId="0" xfId="0" applyFont="1" applyFill="1" applyAlignment="1">
      <alignment horizontal="center" wrapText="1"/>
    </xf>
    <xf numFmtId="0" fontId="2" fillId="2" borderId="0" xfId="0" applyFont="1" applyFill="1" applyAlignment="1">
      <alignment horizontal="center" wrapText="1"/>
    </xf>
    <xf numFmtId="0" fontId="3" fillId="2" borderId="0" xfId="0" applyFont="1" applyFill="1" applyAlignment="1">
      <alignment horizontal="center" vertical="top" wrapText="1"/>
    </xf>
    <xf numFmtId="0" fontId="4" fillId="2" borderId="0" xfId="0" applyFont="1" applyFill="1" applyAlignment="1">
      <alignment horizontal="center" vertical="top"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0" fontId="7" fillId="2" borderId="3"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176" fontId="9" fillId="2" borderId="3" xfId="0" applyNumberFormat="1" applyFont="1" applyFill="1" applyBorder="1" applyAlignment="1">
      <alignment vertical="center" wrapText="1"/>
    </xf>
    <xf numFmtId="176" fontId="8" fillId="3" borderId="3" xfId="0" applyNumberFormat="1" applyFont="1" applyFill="1" applyBorder="1" applyAlignment="1">
      <alignment vertical="center" wrapText="1"/>
    </xf>
    <xf numFmtId="176" fontId="8" fillId="2" borderId="3" xfId="0" applyNumberFormat="1" applyFont="1" applyFill="1" applyBorder="1" applyAlignment="1">
      <alignment vertical="center" wrapText="1"/>
    </xf>
    <xf numFmtId="0" fontId="7" fillId="2" borderId="2" xfId="0" applyFont="1" applyFill="1" applyBorder="1" applyAlignment="1">
      <alignment horizontal="center" vertical="center" wrapText="1"/>
    </xf>
    <xf numFmtId="0" fontId="5" fillId="2" borderId="5" xfId="0" applyFont="1" applyFill="1" applyBorder="1" applyAlignment="1">
      <alignment horizontal="right" vertical="center" wrapText="1"/>
    </xf>
    <xf numFmtId="2" fontId="5" fillId="2" borderId="5" xfId="0" applyNumberFormat="1" applyFont="1" applyFill="1" applyBorder="1" applyAlignment="1">
      <alignment horizontal="center" vertical="center" wrapText="1"/>
    </xf>
    <xf numFmtId="2" fontId="6" fillId="2" borderId="5"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0" fontId="10" fillId="2" borderId="0" xfId="0" applyFont="1" applyFill="1" applyAlignment="1">
      <alignment horizontal="left" vertical="top" wrapText="1"/>
    </xf>
    <xf numFmtId="0" fontId="11" fillId="2" borderId="0" xfId="0" applyFont="1" applyFill="1" applyAlignment="1">
      <alignment horizontal="center" vertical="top" wrapText="1"/>
    </xf>
    <xf numFmtId="0" fontId="10" fillId="2" borderId="0" xfId="0" applyFont="1" applyFill="1" applyAlignment="1">
      <alignment horizontal="center" vertical="top" wrapText="1"/>
    </xf>
    <xf numFmtId="0" fontId="8" fillId="2" borderId="3" xfId="0" applyFont="1" applyFill="1" applyBorder="1" applyAlignment="1">
      <alignment horizontal="right" vertical="center" wrapText="1"/>
    </xf>
    <xf numFmtId="177" fontId="9" fillId="2" borderId="3" xfId="0" applyNumberFormat="1" applyFont="1" applyFill="1" applyBorder="1" applyAlignment="1">
      <alignment horizontal="right" vertical="center" wrapText="1"/>
    </xf>
    <xf numFmtId="177" fontId="8" fillId="3" borderId="3" xfId="0" applyNumberFormat="1" applyFont="1" applyFill="1" applyBorder="1" applyAlignment="1">
      <alignment horizontal="right" vertical="center" wrapText="1"/>
    </xf>
    <xf numFmtId="177" fontId="8" fillId="2" borderId="3" xfId="0" applyNumberFormat="1" applyFont="1" applyFill="1" applyBorder="1" applyAlignment="1">
      <alignment horizontal="right" vertical="center" wrapText="1"/>
    </xf>
    <xf numFmtId="0" fontId="12" fillId="3" borderId="3" xfId="0" applyFont="1" applyFill="1" applyBorder="1" applyAlignment="1">
      <alignment horizontal="left" vertical="center" wrapText="1"/>
    </xf>
    <xf numFmtId="0" fontId="12" fillId="3" borderId="3" xfId="0" applyFont="1" applyFill="1" applyBorder="1" applyAlignment="1">
      <alignment horizontal="center" vertical="center" wrapText="1"/>
    </xf>
    <xf numFmtId="0" fontId="8" fillId="3" borderId="3" xfId="0" applyFont="1" applyFill="1" applyBorder="1" applyAlignment="1">
      <alignment horizontal="right" vertical="center" wrapText="1"/>
    </xf>
    <xf numFmtId="0" fontId="13" fillId="2" borderId="3" xfId="0" applyFont="1" applyFill="1" applyBorder="1" applyAlignment="1">
      <alignment horizontal="left" vertical="center" wrapText="1"/>
    </xf>
    <xf numFmtId="0" fontId="5" fillId="2" borderId="5" xfId="0" applyFont="1" applyFill="1" applyBorder="1" applyAlignment="1">
      <alignment horizontal="left" vertical="center" wrapText="1"/>
    </xf>
    <xf numFmtId="0" fontId="11" fillId="2" borderId="0" xfId="0" applyFont="1" applyFill="1" applyAlignment="1">
      <alignment horizontal="left" vertical="top" wrapText="1"/>
    </xf>
    <xf numFmtId="0" fontId="0" fillId="0" borderId="0" xfId="0" applyProtection="1"/>
    <xf numFmtId="176" fontId="8" fillId="3" borderId="3" xfId="0" applyNumberFormat="1" applyFont="1" applyFill="1" applyBorder="1" applyAlignment="1">
      <alignment horizontal="right" vertical="center" wrapText="1"/>
    </xf>
    <xf numFmtId="176" fontId="8" fillId="2" borderId="3" xfId="0" applyNumberFormat="1" applyFont="1" applyFill="1" applyBorder="1" applyAlignment="1">
      <alignment horizontal="right" vertical="center" wrapText="1"/>
    </xf>
    <xf numFmtId="176" fontId="9" fillId="2" borderId="3" xfId="0" applyNumberFormat="1" applyFont="1" applyFill="1" applyBorder="1" applyAlignment="1">
      <alignment horizontal="right" vertical="center" wrapText="1"/>
    </xf>
    <xf numFmtId="49" fontId="7" fillId="3" borderId="2"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3" xfId="0" applyFont="1" applyFill="1" applyBorder="1" applyAlignment="1">
      <alignment horizontal="left" vertical="center" wrapText="1"/>
    </xf>
    <xf numFmtId="49" fontId="12" fillId="2" borderId="2" xfId="0" applyNumberFormat="1" applyFont="1" applyFill="1" applyBorder="1" applyAlignment="1">
      <alignment horizontal="center" vertical="center" wrapText="1"/>
    </xf>
    <xf numFmtId="0" fontId="12" fillId="2" borderId="3" xfId="0" applyFont="1" applyFill="1" applyBorder="1" applyAlignment="1">
      <alignment horizontal="left" vertical="center" wrapText="1"/>
    </xf>
    <xf numFmtId="0" fontId="14" fillId="2" borderId="3" xfId="0" applyFont="1" applyFill="1" applyBorder="1" applyAlignment="1">
      <alignment horizontal="center" vertical="center" wrapText="1"/>
    </xf>
    <xf numFmtId="176" fontId="15" fillId="2" borderId="3" xfId="0" applyNumberFormat="1" applyFont="1" applyFill="1" applyBorder="1" applyAlignment="1">
      <alignment horizontal="right" vertical="center" wrapText="1"/>
    </xf>
    <xf numFmtId="0" fontId="9" fillId="2" borderId="3" xfId="0" applyFont="1" applyFill="1" applyBorder="1" applyAlignment="1">
      <alignment horizontal="right" vertical="center" wrapText="1"/>
    </xf>
    <xf numFmtId="0" fontId="1" fillId="2" borderId="0" xfId="0" applyFont="1" applyFill="1" applyAlignment="1" applyProtection="1">
      <alignment horizontal="center" wrapText="1"/>
    </xf>
    <xf numFmtId="0" fontId="2" fillId="2" borderId="0" xfId="0" applyFont="1" applyFill="1" applyAlignment="1" applyProtection="1">
      <alignment horizontal="center" wrapText="1"/>
    </xf>
    <xf numFmtId="0" fontId="3" fillId="2" borderId="0" xfId="0" applyFont="1" applyFill="1" applyAlignment="1" applyProtection="1">
      <alignment horizontal="center" vertical="top" wrapText="1"/>
    </xf>
    <xf numFmtId="0" fontId="4" fillId="2" borderId="0" xfId="0" applyFont="1" applyFill="1" applyAlignment="1" applyProtection="1">
      <alignment horizontal="center" vertical="top" wrapText="1"/>
    </xf>
    <xf numFmtId="0" fontId="5"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6" xfId="0" applyFont="1" applyFill="1" applyBorder="1" applyAlignment="1" applyProtection="1">
      <alignment horizontal="left" vertical="center" wrapText="1"/>
    </xf>
    <xf numFmtId="0" fontId="8" fillId="2" borderId="6" xfId="0" applyFont="1" applyFill="1" applyBorder="1" applyAlignment="1" applyProtection="1">
      <alignment horizontal="right" vertical="center" wrapText="1"/>
    </xf>
    <xf numFmtId="0" fontId="9" fillId="2" borderId="6" xfId="0" applyFont="1" applyFill="1" applyBorder="1" applyAlignment="1" applyProtection="1">
      <alignment horizontal="right" vertical="center" wrapText="1"/>
    </xf>
    <xf numFmtId="176" fontId="9" fillId="2" borderId="6" xfId="0" applyNumberFormat="1" applyFont="1" applyFill="1" applyBorder="1" applyAlignment="1" applyProtection="1">
      <alignment horizontal="right" vertical="center" wrapText="1"/>
    </xf>
    <xf numFmtId="49" fontId="7" fillId="2" borderId="6" xfId="0" applyNumberFormat="1" applyFont="1" applyFill="1" applyBorder="1" applyAlignment="1" applyProtection="1">
      <alignment horizontal="center" vertical="center" wrapText="1"/>
    </xf>
    <xf numFmtId="176" fontId="8" fillId="2" borderId="6" xfId="0" applyNumberFormat="1" applyFont="1" applyFill="1" applyBorder="1" applyAlignment="1" applyProtection="1">
      <alignment horizontal="right" vertical="center" wrapText="1"/>
    </xf>
    <xf numFmtId="176" fontId="8" fillId="3" borderId="6" xfId="0" applyNumberFormat="1" applyFont="1" applyFill="1" applyBorder="1" applyAlignment="1" applyProtection="1">
      <alignment horizontal="right" vertical="center" wrapText="1"/>
    </xf>
    <xf numFmtId="0" fontId="12" fillId="2" borderId="6" xfId="0" applyFont="1" applyFill="1" applyBorder="1" applyAlignment="1" applyProtection="1">
      <alignment horizontal="left" vertical="center" wrapText="1"/>
    </xf>
    <xf numFmtId="0" fontId="5" fillId="2" borderId="5" xfId="0" applyFont="1" applyFill="1" applyBorder="1" applyAlignment="1" applyProtection="1">
      <alignment horizontal="right" vertical="center" wrapText="1"/>
    </xf>
    <xf numFmtId="2" fontId="5" fillId="2" borderId="5" xfId="0" applyNumberFormat="1" applyFont="1" applyFill="1" applyBorder="1" applyAlignment="1" applyProtection="1">
      <alignment horizontal="center" vertical="center" wrapText="1"/>
    </xf>
    <xf numFmtId="2" fontId="6" fillId="2" borderId="5" xfId="0" applyNumberFormat="1" applyFont="1" applyFill="1" applyBorder="1" applyAlignment="1" applyProtection="1">
      <alignment horizontal="center" vertical="center" wrapText="1"/>
    </xf>
    <xf numFmtId="0" fontId="5" fillId="2" borderId="5" xfId="0" applyFont="1" applyFill="1" applyBorder="1" applyAlignment="1" applyProtection="1">
      <alignment horizontal="left" vertical="center" wrapText="1"/>
    </xf>
    <xf numFmtId="0" fontId="0" fillId="0" borderId="0" xfId="0" applyProtection="1">
      <protection locked="0"/>
    </xf>
    <xf numFmtId="0" fontId="5"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49" fontId="7" fillId="2" borderId="4" xfId="0" applyNumberFormat="1" applyFont="1" applyFill="1" applyBorder="1" applyAlignment="1" applyProtection="1">
      <alignment horizontal="center" vertical="center" wrapText="1"/>
    </xf>
    <xf numFmtId="0" fontId="7" fillId="2" borderId="4" xfId="0" applyFont="1" applyFill="1" applyBorder="1" applyAlignment="1" applyProtection="1">
      <alignment horizontal="left" vertical="center" wrapText="1"/>
    </xf>
    <xf numFmtId="0" fontId="7" fillId="2" borderId="4" xfId="0" applyFont="1" applyFill="1" applyBorder="1" applyAlignment="1" applyProtection="1">
      <alignment horizontal="center" vertical="center" wrapText="1"/>
    </xf>
    <xf numFmtId="0" fontId="9" fillId="2" borderId="4" xfId="0" applyFont="1" applyFill="1" applyBorder="1" applyAlignment="1" applyProtection="1">
      <alignment horizontal="right" vertical="center" wrapText="1"/>
    </xf>
    <xf numFmtId="176" fontId="9" fillId="2" borderId="4" xfId="0" applyNumberFormat="1" applyFont="1" applyFill="1" applyBorder="1" applyAlignment="1" applyProtection="1">
      <alignment horizontal="right" vertical="center" wrapText="1"/>
    </xf>
    <xf numFmtId="176" fontId="9" fillId="3" borderId="4" xfId="0" applyNumberFormat="1" applyFont="1" applyFill="1" applyBorder="1" applyAlignment="1" applyProtection="1">
      <alignment horizontal="right" vertical="center" wrapText="1"/>
    </xf>
    <xf numFmtId="0" fontId="13" fillId="3" borderId="4" xfId="0" applyFont="1" applyFill="1" applyBorder="1" applyAlignment="1" applyProtection="1">
      <alignment horizontal="left" vertical="center" wrapText="1"/>
    </xf>
    <xf numFmtId="0" fontId="7" fillId="3" borderId="4" xfId="0" applyFont="1" applyFill="1" applyBorder="1" applyAlignment="1" applyProtection="1">
      <alignment horizontal="center" vertical="center" wrapText="1"/>
    </xf>
    <xf numFmtId="0" fontId="9" fillId="3" borderId="4" xfId="0" applyFont="1" applyFill="1" applyBorder="1" applyAlignment="1" applyProtection="1">
      <alignment horizontal="right" vertical="center" wrapText="1"/>
    </xf>
    <xf numFmtId="176" fontId="8" fillId="3" borderId="4" xfId="0" applyNumberFormat="1" applyFont="1" applyFill="1" applyBorder="1" applyAlignment="1" applyProtection="1">
      <alignment horizontal="right" vertical="center" wrapText="1"/>
    </xf>
    <xf numFmtId="0" fontId="7" fillId="3" borderId="4"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8" fillId="3" borderId="4" xfId="0" applyFont="1" applyFill="1" applyBorder="1" applyAlignment="1" applyProtection="1">
      <alignment horizontal="right" vertical="center" wrapText="1"/>
    </xf>
    <xf numFmtId="49" fontId="16" fillId="2" borderId="4" xfId="0" applyNumberFormat="1" applyFont="1" applyFill="1" applyBorder="1" applyAlignment="1" applyProtection="1">
      <alignment horizontal="center" vertical="center" wrapText="1"/>
    </xf>
    <xf numFmtId="0" fontId="16" fillId="2" borderId="4" xfId="0" applyFont="1" applyFill="1" applyBorder="1" applyAlignment="1" applyProtection="1">
      <alignment horizontal="left" vertical="center" wrapText="1"/>
    </xf>
    <xf numFmtId="176" fontId="15" fillId="3" borderId="4" xfId="0" applyNumberFormat="1" applyFont="1" applyFill="1" applyBorder="1" applyAlignment="1" applyProtection="1">
      <alignment horizontal="right" vertical="center" wrapText="1"/>
    </xf>
    <xf numFmtId="176" fontId="15" fillId="2" borderId="4" xfId="0" applyNumberFormat="1" applyFont="1" applyFill="1" applyBorder="1" applyAlignment="1" applyProtection="1">
      <alignment horizontal="right" vertical="center" wrapText="1"/>
    </xf>
    <xf numFmtId="49" fontId="7" fillId="4" borderId="4" xfId="0" applyNumberFormat="1" applyFont="1" applyFill="1" applyBorder="1" applyAlignment="1" applyProtection="1">
      <alignment horizontal="center" vertical="center" wrapText="1"/>
    </xf>
    <xf numFmtId="0" fontId="7" fillId="4" borderId="4" xfId="0" applyFont="1" applyFill="1" applyBorder="1" applyAlignment="1" applyProtection="1">
      <alignment horizontal="left" vertical="center" wrapText="1"/>
    </xf>
    <xf numFmtId="0" fontId="7" fillId="4" borderId="4" xfId="0" applyFont="1" applyFill="1" applyBorder="1" applyAlignment="1" applyProtection="1">
      <alignment horizontal="center" vertical="center" wrapText="1"/>
    </xf>
    <xf numFmtId="0" fontId="9" fillId="4" borderId="4" xfId="0" applyFont="1" applyFill="1" applyBorder="1" applyAlignment="1" applyProtection="1">
      <alignment horizontal="right" vertical="center" wrapText="1"/>
    </xf>
    <xf numFmtId="176" fontId="9" fillId="4" borderId="4" xfId="0" applyNumberFormat="1" applyFont="1" applyFill="1" applyBorder="1" applyAlignment="1" applyProtection="1">
      <alignment horizontal="right" vertical="center" wrapText="1"/>
    </xf>
    <xf numFmtId="0" fontId="5" fillId="2" borderId="10" xfId="0" applyFont="1" applyFill="1" applyBorder="1" applyAlignment="1" applyProtection="1">
      <alignment horizontal="center" vertical="center" wrapText="1"/>
    </xf>
    <xf numFmtId="2" fontId="5" fillId="2" borderId="10" xfId="0" applyNumberFormat="1" applyFont="1" applyFill="1" applyBorder="1" applyAlignment="1" applyProtection="1">
      <alignment horizontal="center" vertical="center" wrapText="1"/>
    </xf>
    <xf numFmtId="0" fontId="10" fillId="2" borderId="0" xfId="0" applyFont="1" applyFill="1" applyAlignment="1" applyProtection="1">
      <alignment horizontal="left" vertical="top" wrapText="1"/>
      <protection locked="0"/>
    </xf>
    <xf numFmtId="0" fontId="0" fillId="0" borderId="0" xfId="0" applyAlignment="1" applyProtection="1">
      <alignment horizontal="center"/>
      <protection locked="0"/>
    </xf>
    <xf numFmtId="0" fontId="1" fillId="2" borderId="0" xfId="0" applyFont="1" applyFill="1" applyAlignment="1">
      <alignment horizontal="center" vertical="top" wrapText="1"/>
    </xf>
    <xf numFmtId="0" fontId="7" fillId="2" borderId="0" xfId="0" applyFont="1" applyFill="1" applyAlignment="1">
      <alignment horizontal="left" vertical="center" wrapText="1"/>
    </xf>
    <xf numFmtId="0" fontId="17" fillId="2" borderId="0" xfId="0" applyFont="1" applyFill="1" applyAlignment="1">
      <alignment horizontal="right"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176" fontId="9" fillId="2" borderId="15" xfId="0" applyNumberFormat="1" applyFont="1" applyFill="1" applyBorder="1" applyAlignment="1">
      <alignment horizontal="right" vertical="center" wrapText="1"/>
    </xf>
    <xf numFmtId="176" fontId="8" fillId="2" borderId="15" xfId="0" applyNumberFormat="1" applyFont="1" applyFill="1" applyBorder="1" applyAlignment="1">
      <alignment horizontal="right" vertical="center" wrapText="1"/>
    </xf>
    <xf numFmtId="0" fontId="18" fillId="2" borderId="14" xfId="0" applyFont="1" applyFill="1" applyBorder="1" applyAlignment="1">
      <alignment horizontal="center" vertical="center" wrapText="1"/>
    </xf>
    <xf numFmtId="0" fontId="18" fillId="2" borderId="3" xfId="0" applyFont="1" applyFill="1" applyBorder="1" applyAlignment="1">
      <alignment horizontal="left" vertical="center" wrapText="1"/>
    </xf>
    <xf numFmtId="176" fontId="19" fillId="2" borderId="15" xfId="0" applyNumberFormat="1" applyFont="1" applyFill="1" applyBorder="1" applyAlignment="1">
      <alignment horizontal="right"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left" vertical="center" wrapText="1"/>
    </xf>
    <xf numFmtId="178" fontId="9" fillId="2" borderId="18" xfId="0" applyNumberFormat="1" applyFont="1" applyFill="1" applyBorder="1" applyAlignment="1">
      <alignment horizontal="center" vertical="center" wrapText="1"/>
    </xf>
    <xf numFmtId="0" fontId="7" fillId="2" borderId="19" xfId="0" applyFont="1" applyFill="1" applyBorder="1" applyAlignment="1">
      <alignment horizontal="right" vertical="center" wrapText="1"/>
    </xf>
    <xf numFmtId="0" fontId="7" fillId="2" borderId="19" xfId="0" applyFont="1" applyFill="1" applyBorder="1" applyAlignment="1">
      <alignment horizontal="center" vertical="center" wrapText="1"/>
    </xf>
    <xf numFmtId="0" fontId="13" fillId="2" borderId="0" xfId="0" applyFont="1" applyFill="1" applyAlignment="1" applyProtection="1">
      <alignment horizontal="left" vertical="top" wrapText="1"/>
      <protection locked="0"/>
    </xf>
    <xf numFmtId="0" fontId="20" fillId="0" borderId="0" xfId="50" applyFont="1" applyAlignment="1">
      <alignment vertical="center" wrapText="1"/>
    </xf>
    <xf numFmtId="0" fontId="21" fillId="0" borderId="0" xfId="50" applyFont="1" applyAlignment="1">
      <alignment vertical="center" wrapText="1"/>
    </xf>
    <xf numFmtId="0" fontId="2" fillId="3" borderId="20" xfId="50" applyFont="1" applyFill="1" applyBorder="1" applyAlignment="1">
      <alignment horizontal="center" vertical="center" wrapText="1"/>
    </xf>
    <xf numFmtId="0" fontId="22" fillId="3" borderId="21" xfId="50" applyFont="1" applyFill="1" applyBorder="1" applyAlignment="1">
      <alignment horizontal="center" vertical="center" wrapText="1"/>
    </xf>
    <xf numFmtId="0" fontId="22" fillId="3" borderId="22" xfId="50" applyFont="1" applyFill="1" applyBorder="1" applyAlignment="1">
      <alignment horizontal="center" vertical="center" wrapText="1"/>
    </xf>
    <xf numFmtId="0" fontId="23" fillId="0" borderId="0" xfId="49" applyFont="1"/>
    <xf numFmtId="0" fontId="24" fillId="3" borderId="23" xfId="50" applyFont="1" applyFill="1" applyBorder="1" applyAlignment="1">
      <alignment horizontal="left" vertical="center" wrapText="1"/>
    </xf>
    <xf numFmtId="0" fontId="24" fillId="3" borderId="0" xfId="50" applyFill="1" applyAlignment="1">
      <alignment horizontal="left" vertical="center" wrapText="1"/>
    </xf>
    <xf numFmtId="0" fontId="20" fillId="3" borderId="0" xfId="50" applyFont="1" applyFill="1" applyAlignment="1">
      <alignment vertical="center" wrapText="1"/>
    </xf>
    <xf numFmtId="0" fontId="24" fillId="3" borderId="0" xfId="50" applyFill="1" applyAlignment="1">
      <alignment horizontal="center" vertical="center" wrapText="1"/>
    </xf>
    <xf numFmtId="0" fontId="20" fillId="3" borderId="24" xfId="50" applyFont="1" applyFill="1" applyBorder="1" applyAlignment="1">
      <alignment horizontal="center" vertical="center" wrapText="1"/>
    </xf>
    <xf numFmtId="0" fontId="20" fillId="3" borderId="23" xfId="50" applyFont="1" applyFill="1" applyBorder="1" applyAlignment="1">
      <alignment horizontal="left" vertical="center" wrapText="1"/>
    </xf>
    <xf numFmtId="0" fontId="20" fillId="3" borderId="0" xfId="50" applyFont="1" applyFill="1" applyAlignment="1">
      <alignment horizontal="left" vertical="center" wrapText="1"/>
    </xf>
    <xf numFmtId="0" fontId="20" fillId="3" borderId="24" xfId="50" applyFont="1" applyFill="1" applyBorder="1" applyAlignment="1">
      <alignment horizontal="left" vertical="center" wrapText="1"/>
    </xf>
    <xf numFmtId="0" fontId="25" fillId="3" borderId="23" xfId="50" applyFont="1" applyFill="1" applyBorder="1" applyAlignment="1">
      <alignment horizontal="left" vertical="center" wrapText="1"/>
    </xf>
    <xf numFmtId="0" fontId="25" fillId="3" borderId="0" xfId="50" applyFont="1" applyFill="1" applyAlignment="1">
      <alignment horizontal="left" vertical="center" wrapText="1"/>
    </xf>
    <xf numFmtId="0" fontId="25" fillId="3" borderId="24" xfId="50" applyFont="1" applyFill="1" applyBorder="1" applyAlignment="1">
      <alignment horizontal="left" vertical="center" wrapText="1"/>
    </xf>
    <xf numFmtId="0" fontId="26" fillId="0" borderId="0" xfId="49" applyFont="1" applyAlignment="1">
      <alignment wrapText="1"/>
    </xf>
    <xf numFmtId="0" fontId="26" fillId="0" borderId="0" xfId="49" applyFont="1"/>
    <xf numFmtId="0" fontId="20" fillId="3" borderId="23" xfId="50" applyFont="1" applyFill="1" applyBorder="1" applyAlignment="1">
      <alignment vertical="center" wrapText="1"/>
    </xf>
    <xf numFmtId="0" fontId="20" fillId="3" borderId="24" xfId="50" applyFont="1" applyFill="1" applyBorder="1" applyAlignment="1">
      <alignment vertical="center" wrapText="1"/>
    </xf>
    <xf numFmtId="0" fontId="27" fillId="3" borderId="23" xfId="50" applyFont="1" applyFill="1" applyBorder="1" applyAlignment="1">
      <alignment horizontal="left" vertical="center" wrapText="1"/>
    </xf>
    <xf numFmtId="0" fontId="27" fillId="3" borderId="0" xfId="50" applyFont="1" applyFill="1" applyAlignment="1">
      <alignment horizontal="left" vertical="center" wrapText="1"/>
    </xf>
    <xf numFmtId="0" fontId="27" fillId="3" borderId="24" xfId="50" applyFont="1" applyFill="1" applyBorder="1" applyAlignment="1">
      <alignment horizontal="left" vertical="center" wrapText="1"/>
    </xf>
    <xf numFmtId="0" fontId="28" fillId="3" borderId="23" xfId="50" applyFont="1" applyFill="1" applyBorder="1" applyAlignment="1">
      <alignment horizontal="left" vertical="center" wrapText="1"/>
    </xf>
    <xf numFmtId="0" fontId="24" fillId="3" borderId="0" xfId="50" applyFill="1" applyBorder="1" applyAlignment="1">
      <alignment horizontal="left" vertical="center" wrapText="1"/>
    </xf>
    <xf numFmtId="0" fontId="24" fillId="3" borderId="24" xfId="50" applyFill="1" applyBorder="1" applyAlignment="1">
      <alignment horizontal="left" vertical="center" wrapText="1"/>
    </xf>
    <xf numFmtId="0" fontId="25" fillId="3" borderId="0" xfId="50" applyFont="1" applyFill="1" applyBorder="1" applyAlignment="1">
      <alignment horizontal="left" vertical="center" wrapText="1"/>
    </xf>
    <xf numFmtId="0" fontId="20" fillId="3" borderId="25" xfId="50" applyFont="1" applyFill="1" applyBorder="1" applyAlignment="1">
      <alignment horizontal="left" vertical="center" wrapText="1"/>
    </xf>
    <xf numFmtId="0" fontId="20" fillId="3" borderId="26" xfId="50" applyFont="1" applyFill="1" applyBorder="1" applyAlignment="1">
      <alignment horizontal="left" vertical="center" wrapText="1"/>
    </xf>
    <xf numFmtId="0" fontId="20" fillId="3" borderId="27" xfId="50" applyFont="1" applyFill="1" applyBorder="1" applyAlignment="1">
      <alignment horizontal="left" vertical="center" wrapText="1"/>
    </xf>
    <xf numFmtId="0" fontId="20" fillId="0" borderId="0" xfId="50" applyFont="1" applyAlignment="1" applyProtection="1">
      <alignment horizontal="left" vertical="center" wrapText="1"/>
      <protection locked="0"/>
    </xf>
    <xf numFmtId="0" fontId="20" fillId="0" borderId="0" xfId="50" applyFont="1" applyAlignment="1">
      <alignment horizontal="left" vertical="center" wrapText="1"/>
    </xf>
    <xf numFmtId="0" fontId="29" fillId="0" borderId="0" xfId="0" applyFont="1" applyAlignment="1">
      <alignment vertical="center"/>
    </xf>
    <xf numFmtId="0" fontId="30" fillId="0" borderId="0" xfId="0" applyFont="1"/>
    <xf numFmtId="0" fontId="29" fillId="0" borderId="0" xfId="0" applyFont="1"/>
    <xf numFmtId="0" fontId="29" fillId="3" borderId="0" xfId="0" applyFont="1" applyFill="1"/>
    <xf numFmtId="0" fontId="31" fillId="3" borderId="0" xfId="0" applyFont="1" applyFill="1" applyAlignment="1">
      <alignment horizontal="center" vertical="center" wrapText="1"/>
    </xf>
    <xf numFmtId="0" fontId="32" fillId="3" borderId="0" xfId="0" applyFont="1" applyFill="1" applyAlignment="1">
      <alignment horizontal="center" vertical="center" wrapText="1"/>
    </xf>
    <xf numFmtId="0" fontId="33" fillId="3" borderId="0" xfId="0" applyFont="1" applyFill="1" applyAlignment="1">
      <alignment horizontal="center" vertical="center" wrapText="1"/>
    </xf>
    <xf numFmtId="0" fontId="34" fillId="3" borderId="0" xfId="0" applyFont="1" applyFill="1" applyAlignment="1">
      <alignment horizontal="center" vertical="center" wrapText="1"/>
    </xf>
    <xf numFmtId="0" fontId="35" fillId="3" borderId="0" xfId="0" applyFont="1" applyFill="1" applyAlignment="1">
      <alignment horizontal="center" vertical="center" wrapText="1"/>
    </xf>
    <xf numFmtId="0" fontId="2" fillId="3" borderId="0" xfId="0" applyFont="1" applyFill="1" applyAlignment="1">
      <alignment horizontal="left" vertical="center" wrapText="1"/>
    </xf>
    <xf numFmtId="0" fontId="2" fillId="3" borderId="0" xfId="0" applyFont="1" applyFill="1" applyAlignment="1">
      <alignment horizontal="center" vertical="center" wrapText="1"/>
    </xf>
    <xf numFmtId="57" fontId="36" fillId="0" borderId="0" xfId="0" applyNumberFormat="1" applyFont="1" applyAlignment="1">
      <alignment horizontal="center"/>
    </xf>
    <xf numFmtId="0" fontId="29" fillId="0" borderId="0" xfId="0" applyFont="1" applyProtection="1">
      <protection locked="0"/>
    </xf>
    <xf numFmtId="0" fontId="29" fillId="0" borderId="0" xfId="0" applyFont="1" applyAlignment="1">
      <alignment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苏州市轨道交通1号线II-TS-13标星海街站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color rgb="00FAD1FA"/>
      <color rgb="00FFFF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442"/>
  <sheetViews>
    <sheetView view="pageBreakPreview" zoomScaleNormal="100" topLeftCell="A5" workbookViewId="0">
      <selection activeCell="C2" sqref="C2"/>
    </sheetView>
  </sheetViews>
  <sheetFormatPr defaultColWidth="10.2222222222222" defaultRowHeight="15.6" outlineLevelCol="7"/>
  <cols>
    <col min="1" max="1" width="100.222222222222" style="153" customWidth="1"/>
    <col min="2" max="16384" width="10.2222222222222" style="153"/>
  </cols>
  <sheetData>
    <row r="1" ht="20.1" customHeight="1" spans="1:8">
      <c r="A1" s="154"/>
    </row>
    <row r="2" ht="107.1" customHeight="1" spans="1:8">
      <c r="A2" s="155" t="s">
        <v>0</v>
      </c>
    </row>
    <row r="3" ht="42.9" customHeight="1" spans="1:8">
      <c r="A3" s="156"/>
    </row>
    <row r="4" ht="77.1" customHeight="1" spans="1:8">
      <c r="A4" s="157" t="s">
        <v>1</v>
      </c>
    </row>
    <row r="5" ht="77.1" customHeight="1" spans="1:8">
      <c r="A5" s="157" t="s">
        <v>2</v>
      </c>
    </row>
    <row r="6" ht="77.1" customHeight="1" spans="1:8">
      <c r="A6" s="157" t="s">
        <v>3</v>
      </c>
    </row>
    <row r="7" ht="77.1" customHeight="1" spans="1:8">
      <c r="A7" s="157" t="s">
        <v>4</v>
      </c>
    </row>
    <row r="8" ht="29.1" customHeight="1" spans="1:8">
      <c r="A8" s="158"/>
    </row>
    <row r="9" ht="39" customHeight="1" spans="1:8">
      <c r="A9" s="159"/>
    </row>
    <row r="10" ht="30" customHeight="1" spans="1:8">
      <c r="A10" s="160" t="s">
        <v>5</v>
      </c>
    </row>
    <row r="11" ht="30" customHeight="1" spans="1:8">
      <c r="A11" s="160" t="s">
        <v>6</v>
      </c>
    </row>
    <row r="12" ht="30" customHeight="1" spans="1:8">
      <c r="A12" s="161" t="s">
        <v>7</v>
      </c>
    </row>
    <row r="13" ht="30" customHeight="1" spans="1:8">
      <c r="A13" s="162"/>
    </row>
    <row r="14" ht="30" customHeight="1"/>
    <row r="15" spans="1:8">
      <c r="H15" s="163"/>
    </row>
    <row r="16" ht="102.75" customHeight="1"/>
    <row r="17" s="151" customFormat="1" ht="49.5" customHeight="1"/>
    <row r="18" ht="49.5" customHeight="1"/>
    <row r="19" ht="49.5" customHeight="1"/>
    <row r="20" ht="49.5" customHeight="1"/>
    <row r="21" ht="49.5" customHeight="1"/>
    <row r="22" ht="49.5" customHeight="1"/>
    <row r="23" ht="49.5" customHeight="1"/>
    <row r="24" ht="49.5" customHeight="1"/>
    <row r="25" ht="49.5" customHeight="1"/>
    <row r="26" s="151" customFormat="1" ht="49.5" customHeight="1"/>
    <row r="27" s="151" customFormat="1" ht="49.5" customHeight="1"/>
    <row r="28" s="151" customFormat="1" ht="49.5" customHeight="1"/>
    <row r="29" ht="39" customHeight="1"/>
    <row r="30" ht="39" customHeight="1"/>
    <row r="31" ht="39" customHeight="1"/>
    <row r="32" ht="39" customHeight="1"/>
    <row r="33" ht="39" customHeight="1"/>
    <row r="34" ht="39" customHeight="1"/>
    <row r="35" ht="39" customHeight="1"/>
    <row r="36" ht="39" customHeight="1"/>
    <row r="37" ht="39" customHeight="1"/>
    <row r="38" ht="39" customHeight="1"/>
    <row r="39" ht="39" customHeight="1"/>
    <row r="40" ht="39" customHeight="1"/>
    <row r="41" ht="39" customHeight="1"/>
    <row r="42" ht="39" customHeight="1"/>
    <row r="43" ht="39" customHeight="1"/>
    <row r="44" ht="39" customHeight="1"/>
    <row r="45" ht="39" customHeight="1"/>
    <row r="46" ht="39" customHeight="1"/>
    <row r="47" ht="39" customHeight="1"/>
    <row r="48" ht="39" customHeight="1"/>
    <row r="49" ht="39" customHeight="1"/>
    <row r="50" ht="39" customHeight="1"/>
    <row r="51" ht="39" customHeight="1"/>
    <row r="52" ht="39" customHeight="1"/>
    <row r="53" ht="39" customHeight="1"/>
    <row r="54" ht="39" customHeight="1"/>
    <row r="55" ht="39" customHeight="1"/>
    <row r="56" ht="39" customHeight="1"/>
    <row r="57" ht="39" customHeight="1"/>
    <row r="58" ht="39" customHeight="1"/>
    <row r="59" ht="39" customHeight="1"/>
    <row r="60" ht="39" customHeight="1"/>
    <row r="61" ht="39" customHeight="1"/>
    <row r="62" ht="39" customHeight="1"/>
    <row r="63" ht="39" customHeight="1"/>
    <row r="64" ht="39" customHeight="1"/>
    <row r="65" ht="39" customHeight="1"/>
    <row r="66" ht="39" customHeight="1"/>
    <row r="67" ht="39" customHeight="1"/>
    <row r="68" ht="39" customHeight="1"/>
    <row r="69" ht="39" customHeight="1"/>
    <row r="70" ht="39" customHeight="1"/>
    <row r="71" ht="39" customHeight="1"/>
    <row r="72" ht="39" customHeight="1"/>
    <row r="73" ht="39" customHeight="1"/>
    <row r="74" ht="39" customHeight="1"/>
    <row r="75" s="152" customFormat="1" ht="39" customHeight="1"/>
    <row r="76" s="152" customFormat="1" ht="39" customHeight="1"/>
    <row r="77" s="152" customFormat="1" ht="39" customHeight="1"/>
    <row r="78" s="152" customFormat="1" ht="39" customHeight="1"/>
    <row r="79" s="152" customFormat="1" ht="39" customHeight="1"/>
    <row r="80" s="152" customFormat="1" ht="39" customHeight="1"/>
    <row r="81" s="152" customFormat="1" ht="39" customHeight="1"/>
    <row r="82" s="152" customFormat="1" ht="39" customHeight="1"/>
    <row r="83" s="152" customFormat="1" ht="39" customHeight="1"/>
    <row r="84" s="152" customFormat="1" ht="39" customHeight="1"/>
    <row r="85" s="152" customFormat="1" ht="39" customHeight="1"/>
    <row r="86" s="152" customFormat="1" ht="39" customHeight="1"/>
    <row r="87" s="152" customFormat="1" ht="39" customHeight="1"/>
    <row r="88" s="152" customFormat="1" ht="39" customHeight="1"/>
    <row r="89" s="152" customFormat="1" ht="39" customHeight="1"/>
    <row r="90" s="152" customFormat="1" ht="39" customHeight="1"/>
    <row r="91" s="152" customFormat="1" ht="57" customHeight="1"/>
    <row r="92" s="152" customFormat="1" ht="39" customHeight="1"/>
    <row r="93" s="152" customFormat="1" ht="39" customHeight="1"/>
    <row r="94" s="152" customFormat="1" ht="39" customHeight="1"/>
    <row r="95" s="152" customFormat="1" ht="39" customHeight="1"/>
    <row r="96" s="152" customFormat="1" ht="39" customHeight="1"/>
    <row r="97" s="152" customFormat="1" ht="39" customHeight="1"/>
    <row r="98" s="152" customFormat="1" ht="39" customHeight="1"/>
    <row r="99" s="152" customFormat="1" ht="39" customHeight="1"/>
    <row r="100" s="152" customFormat="1" ht="39" customHeight="1"/>
    <row r="101" s="152" customFormat="1" ht="39" customHeight="1"/>
    <row r="102" s="152" customFormat="1" ht="39" customHeight="1"/>
    <row r="103" s="152" customFormat="1" ht="39" customHeight="1"/>
    <row r="104" s="152" customFormat="1" ht="39" customHeight="1"/>
    <row r="105" s="152" customFormat="1" ht="39" customHeight="1"/>
    <row r="106" s="152" customFormat="1" ht="39" customHeight="1"/>
    <row r="107" s="152" customFormat="1" ht="39" customHeight="1"/>
    <row r="108" ht="39" customHeight="1"/>
    <row r="109" ht="39" customHeight="1"/>
    <row r="110" ht="39" customHeight="1"/>
    <row r="111" ht="39" customHeight="1"/>
    <row r="112" ht="39" customHeight="1"/>
    <row r="113" ht="39" customHeight="1"/>
    <row r="114" ht="39" customHeight="1"/>
    <row r="115" ht="39" customHeight="1"/>
    <row r="116" ht="39" customHeight="1"/>
    <row r="117" ht="39" customHeight="1"/>
    <row r="118" ht="39" customHeight="1"/>
    <row r="119" ht="39" customHeight="1" spans="8:8">
      <c r="H119" s="163"/>
    </row>
    <row r="120" ht="39" customHeight="1"/>
    <row r="121" ht="39" customHeight="1"/>
    <row r="122" ht="39" customHeight="1"/>
    <row r="123" ht="39" customHeight="1"/>
    <row r="124" ht="39" customHeight="1"/>
    <row r="125" ht="39" customHeight="1"/>
    <row r="126" ht="39" customHeight="1"/>
    <row r="127" ht="39" customHeight="1"/>
    <row r="128" ht="39" customHeight="1"/>
    <row r="129" ht="39" customHeight="1"/>
    <row r="130" ht="39" customHeight="1"/>
    <row r="131" ht="39" customHeight="1"/>
    <row r="132" ht="39" customHeight="1"/>
    <row r="133" ht="39" customHeight="1"/>
    <row r="134" ht="39" customHeight="1"/>
    <row r="135" ht="39" customHeight="1"/>
    <row r="136" ht="39" customHeight="1"/>
    <row r="137" ht="39" customHeight="1"/>
    <row r="138" ht="39" customHeight="1"/>
    <row r="139" ht="39" customHeight="1"/>
    <row r="140" ht="39" customHeight="1"/>
    <row r="141" ht="39" customHeight="1"/>
    <row r="142" ht="39" customHeight="1"/>
    <row r="143" ht="39" customHeight="1"/>
    <row r="144" ht="39" customHeight="1"/>
    <row r="145" ht="39" customHeight="1"/>
    <row r="146" ht="39" customHeight="1"/>
    <row r="147" ht="39" customHeight="1"/>
    <row r="148" ht="39" customHeight="1"/>
    <row r="149" ht="39" customHeight="1"/>
    <row r="150" ht="39" customHeight="1"/>
    <row r="151" ht="39" customHeight="1"/>
    <row r="152" ht="39" customHeight="1"/>
    <row r="153" ht="39" customHeight="1"/>
    <row r="154" ht="39" customHeight="1"/>
    <row r="155" ht="39" customHeight="1"/>
    <row r="156" ht="39" customHeight="1"/>
    <row r="157" ht="39" customHeight="1"/>
    <row r="158" ht="39" customHeight="1"/>
    <row r="159" ht="39" customHeight="1"/>
    <row r="160" ht="39" customHeight="1"/>
    <row r="161" ht="39" customHeight="1"/>
    <row r="162" ht="39" customHeight="1"/>
    <row r="163" ht="39" customHeight="1"/>
    <row r="164" ht="39" customHeight="1"/>
    <row r="165" ht="39" customHeight="1"/>
    <row r="166" ht="39" customHeight="1"/>
    <row r="167" ht="39" customHeight="1"/>
    <row r="168" ht="39" customHeight="1"/>
    <row r="169" ht="39" customHeight="1"/>
    <row r="170" ht="39" customHeight="1"/>
    <row r="171" ht="39" customHeight="1"/>
    <row r="172" ht="39" customHeight="1"/>
    <row r="173" ht="39" customHeight="1"/>
    <row r="174" ht="39" customHeight="1"/>
    <row r="175" ht="58.5" customHeight="1"/>
    <row r="176" ht="39" customHeight="1"/>
    <row r="177" ht="39" customHeight="1"/>
    <row r="178" ht="39" customHeight="1"/>
    <row r="179" ht="39" customHeight="1"/>
    <row r="180" ht="39" customHeight="1"/>
    <row r="181" ht="39" customHeight="1"/>
    <row r="182" ht="39" customHeight="1"/>
    <row r="183" ht="39" customHeight="1"/>
    <row r="184" ht="39" customHeight="1"/>
    <row r="185" ht="39" customHeight="1"/>
    <row r="186" ht="39" customHeight="1"/>
    <row r="187" ht="39" customHeight="1"/>
    <row r="188" ht="39" customHeight="1"/>
    <row r="189" ht="39" customHeight="1"/>
    <row r="190" ht="39" customHeight="1"/>
    <row r="191" ht="39" customHeight="1"/>
    <row r="192" ht="39" customHeight="1"/>
    <row r="193" ht="39" customHeight="1"/>
    <row r="194" ht="39" customHeight="1"/>
    <row r="195" ht="39" customHeight="1"/>
    <row r="196" ht="39" customHeight="1"/>
    <row r="197" ht="39" customHeight="1"/>
    <row r="198" ht="39" customHeight="1"/>
    <row r="199" ht="39" customHeight="1"/>
    <row r="200" ht="58.5" customHeight="1"/>
    <row r="201" ht="63" customHeight="1"/>
    <row r="202" ht="39" customHeight="1"/>
    <row r="203" ht="39" customHeight="1"/>
    <row r="204" ht="39" customHeight="1"/>
    <row r="205" ht="39" customHeight="1"/>
    <row r="206" ht="39" customHeight="1"/>
    <row r="207" ht="39" customHeight="1"/>
    <row r="208" ht="39" customHeight="1"/>
    <row r="209" ht="39" customHeight="1"/>
    <row r="210" ht="39" customHeight="1"/>
    <row r="211" ht="66" customHeight="1"/>
    <row r="212" ht="60" customHeight="1"/>
    <row r="213" ht="58.5" customHeight="1"/>
    <row r="214" ht="58.5" customHeight="1"/>
    <row r="215" ht="70.5" customHeight="1"/>
    <row r="216" ht="39" customHeight="1"/>
    <row r="217" ht="39" customHeight="1"/>
    <row r="218" ht="39" customHeight="1"/>
    <row r="219" ht="39" customHeight="1"/>
    <row r="220" ht="39" customHeight="1"/>
    <row r="221" ht="39" customHeight="1"/>
    <row r="222" ht="39" customHeight="1"/>
    <row r="223" ht="39" customHeight="1"/>
    <row r="224" ht="39" customHeight="1"/>
    <row r="225" ht="39" customHeight="1"/>
    <row r="226" ht="39" customHeight="1"/>
    <row r="227" ht="39" customHeight="1"/>
    <row r="228" ht="39" customHeight="1"/>
    <row r="229" ht="39" customHeight="1"/>
    <row r="230" ht="39" customHeight="1"/>
    <row r="231" ht="39" customHeight="1"/>
    <row r="232" ht="39" customHeight="1"/>
    <row r="233" ht="39" customHeight="1"/>
    <row r="234" ht="39" customHeight="1"/>
    <row r="235" ht="39" customHeight="1"/>
    <row r="236" ht="39" customHeight="1"/>
    <row r="237" ht="39" customHeight="1"/>
    <row r="238" ht="39" customHeight="1"/>
    <row r="239" ht="39" customHeight="1"/>
    <row r="240" ht="39" customHeight="1"/>
    <row r="241" ht="39" customHeight="1"/>
    <row r="242" ht="39" customHeight="1"/>
    <row r="243" ht="39" customHeight="1"/>
    <row r="244" ht="39" customHeight="1"/>
    <row r="245" ht="39" customHeight="1"/>
    <row r="246" ht="39" customHeight="1"/>
    <row r="247" ht="39" customHeight="1"/>
    <row r="248" ht="39" customHeight="1"/>
    <row r="249" ht="39" customHeight="1"/>
    <row r="250" ht="39" customHeight="1"/>
    <row r="251" ht="39" customHeight="1"/>
    <row r="252" ht="39" customHeight="1"/>
    <row r="253" ht="39" customHeight="1"/>
    <row r="254" ht="39" customHeight="1"/>
    <row r="255" ht="39" customHeight="1"/>
    <row r="256" ht="39" customHeight="1"/>
    <row r="257" ht="39" customHeight="1"/>
    <row r="258" ht="39" customHeight="1"/>
    <row r="259" ht="39" customHeight="1"/>
    <row r="260" ht="39" customHeight="1"/>
    <row r="261" ht="39" customHeight="1"/>
    <row r="262" ht="39" customHeight="1"/>
    <row r="263" ht="39" customHeight="1"/>
    <row r="264" ht="39" customHeight="1"/>
    <row r="265" ht="39" customHeight="1"/>
    <row r="266" ht="39" customHeight="1"/>
    <row r="267" ht="39" customHeight="1"/>
    <row r="268" ht="39" customHeight="1"/>
    <row r="269" ht="39" customHeight="1"/>
    <row r="270" ht="39" customHeight="1"/>
    <row r="271" ht="54" customHeight="1"/>
    <row r="272" ht="39" customHeight="1"/>
    <row r="273" ht="39" customHeight="1"/>
    <row r="274" ht="39" customHeight="1"/>
    <row r="275" ht="39" customHeight="1"/>
    <row r="276" ht="39" customHeight="1"/>
    <row r="277" ht="39" customHeight="1"/>
    <row r="278" ht="39" customHeight="1"/>
    <row r="279" ht="39" customHeight="1"/>
    <row r="280" ht="39" customHeight="1"/>
    <row r="281" ht="39" customHeight="1"/>
    <row r="282" ht="39" customHeight="1"/>
    <row r="283" ht="39" customHeight="1"/>
    <row r="284" ht="39" customHeight="1"/>
    <row r="285" ht="39" customHeight="1"/>
    <row r="286" ht="39" customHeight="1"/>
    <row r="287" ht="60" customHeight="1"/>
    <row r="288" ht="39" customHeight="1"/>
    <row r="289" ht="39" customHeight="1"/>
    <row r="290" ht="39" customHeight="1"/>
    <row r="291" ht="39" customHeight="1"/>
    <row r="292" ht="39" customHeight="1"/>
    <row r="293" ht="39" customHeight="1"/>
    <row r="294" ht="39" customHeight="1"/>
    <row r="295" ht="39" customHeight="1"/>
    <row r="296" ht="39" customHeight="1"/>
    <row r="297" ht="39" customHeight="1"/>
    <row r="298" ht="39" customHeight="1"/>
    <row r="299" ht="39" customHeight="1"/>
    <row r="300" ht="39" customHeight="1"/>
    <row r="301" ht="39" customHeight="1"/>
    <row r="302" ht="39" customHeight="1"/>
    <row r="303" ht="39" customHeight="1"/>
    <row r="304" ht="39" customHeight="1"/>
    <row r="305" ht="39" customHeight="1"/>
    <row r="306" ht="39" customHeight="1"/>
    <row r="307" ht="39" customHeight="1"/>
    <row r="308" ht="39" customHeight="1"/>
    <row r="309" ht="39" customHeight="1"/>
    <row r="310" ht="39" customHeight="1"/>
    <row r="311" ht="39" customHeight="1"/>
    <row r="312" ht="39" customHeight="1"/>
    <row r="313" ht="39" customHeight="1"/>
    <row r="314" ht="39" customHeight="1"/>
    <row r="315" ht="39" customHeight="1"/>
    <row r="316" ht="39" customHeight="1"/>
    <row r="317" ht="39" customHeight="1"/>
    <row r="318" ht="39" customHeight="1"/>
    <row r="319" ht="39" customHeight="1"/>
    <row r="320" ht="39" customHeight="1"/>
    <row r="321" ht="39" customHeight="1"/>
    <row r="322" ht="39" customHeight="1"/>
    <row r="323" ht="39" customHeight="1"/>
    <row r="324" ht="39" customHeight="1"/>
    <row r="325" ht="39" customHeight="1"/>
    <row r="326" ht="39" customHeight="1"/>
    <row r="327" ht="39" customHeight="1"/>
    <row r="328" ht="39" customHeight="1"/>
    <row r="329" ht="39" customHeight="1"/>
    <row r="330" ht="39" customHeight="1"/>
    <row r="331" ht="39" customHeight="1"/>
    <row r="332" ht="39" customHeight="1"/>
    <row r="333" ht="39" customHeight="1"/>
    <row r="334" ht="39" customHeight="1"/>
    <row r="335" ht="39" customHeight="1"/>
    <row r="336" ht="39" customHeight="1"/>
    <row r="337" ht="39" customHeight="1"/>
    <row r="338" ht="39" customHeight="1"/>
    <row r="339" ht="39" customHeight="1"/>
    <row r="340" ht="39" customHeight="1"/>
    <row r="341" ht="39" customHeight="1"/>
    <row r="342" ht="39" customHeight="1"/>
    <row r="343" ht="39" customHeight="1"/>
    <row r="344" ht="39" customHeight="1"/>
    <row r="345" ht="39" customHeight="1"/>
    <row r="346" ht="39" customHeight="1"/>
    <row r="347" ht="39" customHeight="1"/>
    <row r="348" ht="39" customHeight="1"/>
    <row r="349" ht="39" customHeight="1"/>
    <row r="350" ht="39" customHeight="1"/>
    <row r="351" ht="39" customHeight="1"/>
    <row r="352" ht="39" customHeight="1"/>
    <row r="353" ht="39" customHeight="1"/>
    <row r="354" ht="39" customHeight="1"/>
    <row r="355" ht="39" customHeight="1"/>
    <row r="356" ht="39" customHeight="1"/>
    <row r="357" ht="39" customHeight="1"/>
    <row r="358" ht="39" customHeight="1"/>
    <row r="359" ht="39" customHeight="1"/>
    <row r="360" ht="39" customHeight="1"/>
    <row r="361" ht="39" customHeight="1"/>
    <row r="362" ht="39" customHeight="1"/>
    <row r="363" ht="39" customHeight="1"/>
    <row r="364" ht="39" customHeight="1"/>
    <row r="365" ht="39" customHeight="1"/>
    <row r="366" ht="39" customHeight="1"/>
    <row r="367" ht="39" customHeight="1"/>
    <row r="368" ht="39" customHeight="1"/>
    <row r="369" ht="39" customHeight="1"/>
    <row r="370" ht="39" customHeight="1"/>
    <row r="371" ht="39" customHeight="1"/>
    <row r="372" ht="39" customHeight="1"/>
    <row r="373" ht="39" customHeight="1"/>
    <row r="374" ht="39" customHeight="1"/>
    <row r="375" ht="39" customHeight="1"/>
    <row r="376" ht="39" customHeight="1"/>
    <row r="377" ht="39" customHeight="1"/>
    <row r="378" ht="39" customHeight="1"/>
    <row r="379" ht="39" customHeight="1"/>
    <row r="380" ht="39" customHeight="1"/>
    <row r="381" ht="39" customHeight="1"/>
    <row r="382" ht="39" customHeight="1"/>
    <row r="383" ht="39" customHeight="1"/>
    <row r="384" ht="39" customHeight="1"/>
    <row r="385" ht="39" customHeight="1"/>
    <row r="386" ht="39" customHeight="1"/>
    <row r="387" ht="39" customHeight="1"/>
    <row r="388" ht="39" customHeight="1"/>
    <row r="389" ht="39" customHeight="1"/>
    <row r="390" ht="39" customHeight="1"/>
    <row r="391" ht="39" customHeight="1"/>
    <row r="392" ht="39" customHeight="1"/>
    <row r="393" ht="39" customHeight="1"/>
    <row r="394" ht="39" customHeight="1"/>
    <row r="395" ht="39" customHeight="1"/>
    <row r="396" ht="39" customHeight="1"/>
    <row r="397" ht="39" customHeight="1"/>
    <row r="398" ht="39" customHeight="1"/>
    <row r="399" ht="39" customHeight="1"/>
    <row r="400" ht="39" customHeight="1"/>
    <row r="401" ht="39" customHeight="1"/>
    <row r="402" ht="39" customHeight="1"/>
    <row r="403" ht="39" customHeight="1"/>
    <row r="404" ht="34.5" customHeight="1"/>
    <row r="405" ht="34.5" customHeight="1"/>
    <row r="406" ht="34.5" customHeight="1"/>
    <row r="407" ht="34.5" customHeight="1"/>
    <row r="408" ht="34.5" customHeight="1"/>
    <row r="409" ht="34.5" customHeight="1"/>
    <row r="410" ht="34.5" customHeight="1"/>
    <row r="411" ht="34.5" customHeight="1"/>
    <row r="412" ht="34.5" customHeight="1"/>
    <row r="413" ht="34.5" customHeight="1"/>
    <row r="414" ht="34.5" customHeight="1"/>
    <row r="415" ht="34.5" customHeight="1"/>
    <row r="416" ht="34.5" customHeight="1"/>
    <row r="417" ht="34.5" customHeight="1"/>
    <row r="418" ht="34.5" customHeight="1"/>
    <row r="419" ht="34.5" customHeight="1"/>
    <row r="420" ht="34.5" customHeight="1"/>
    <row r="421" ht="34.5" customHeight="1"/>
    <row r="422" ht="34.5" customHeight="1"/>
    <row r="423" ht="34.5" customHeight="1"/>
    <row r="424" ht="34.5" customHeight="1"/>
    <row r="425" ht="34.5" customHeight="1"/>
    <row r="426" ht="34.5" customHeight="1"/>
    <row r="427" ht="34.5" customHeight="1"/>
    <row r="428" ht="34.5" customHeight="1"/>
    <row r="429" ht="34.5" customHeight="1"/>
    <row r="430" ht="34.5" customHeight="1"/>
    <row r="431" ht="34.5" customHeight="1"/>
    <row r="432" ht="34.5" customHeight="1"/>
    <row r="433" ht="34.5" customHeight="1"/>
    <row r="434" ht="34.5" customHeight="1"/>
    <row r="435" ht="34.5" customHeight="1"/>
    <row r="436" ht="34.5" customHeight="1"/>
    <row r="437" ht="34.5" customHeight="1"/>
    <row r="438" ht="34.5" customHeight="1"/>
    <row r="439" ht="34.5" customHeight="1"/>
    <row r="440" ht="34.5" customHeight="1"/>
    <row r="441" ht="34.5" customHeight="1"/>
    <row r="442" spans="1:3">
      <c r="A442" s="164"/>
      <c r="B442" s="164"/>
      <c r="C442" s="164"/>
    </row>
  </sheetData>
  <sheetProtection autoFilter="0"/>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J34"/>
  <sheetViews>
    <sheetView view="pageBreakPreview" zoomScaleNormal="100" topLeftCell="A17" workbookViewId="0">
      <selection activeCell="J20" sqref="J20"/>
    </sheetView>
  </sheetViews>
  <sheetFormatPr defaultColWidth="9.11111111111111" defaultRowHeight="24" customHeight="1"/>
  <cols>
    <col min="1" max="1" width="13.2222222222222" style="118" customWidth="1"/>
    <col min="2" max="4" width="10.2222222222222" style="118" customWidth="1"/>
    <col min="5" max="5" width="8.22222222222222" style="118" customWidth="1"/>
    <col min="6" max="6" width="14.2222222222222" style="118" customWidth="1"/>
    <col min="7" max="7" width="9.44444444444444" style="118" customWidth="1"/>
    <col min="8" max="8" width="6.22222222222222" style="118" customWidth="1"/>
    <col min="9" max="9" width="30" style="118" customWidth="1"/>
    <col min="10" max="16384" width="9.11111111111111" style="119"/>
  </cols>
  <sheetData>
    <row r="1" ht="25.5" customHeight="1" spans="1:10">
      <c r="A1" s="120" t="s">
        <v>8</v>
      </c>
      <c r="B1" s="121"/>
      <c r="C1" s="121"/>
      <c r="D1" s="121"/>
      <c r="E1" s="121"/>
      <c r="F1" s="121"/>
      <c r="G1" s="121"/>
      <c r="H1" s="121"/>
      <c r="I1" s="122"/>
      <c r="J1" s="123"/>
    </row>
    <row r="2" ht="30" customHeight="1" spans="1:10">
      <c r="A2" s="124" t="s">
        <v>9</v>
      </c>
      <c r="B2" s="125"/>
      <c r="C2" s="125"/>
      <c r="D2" s="125"/>
      <c r="E2" s="125"/>
      <c r="F2" s="125"/>
      <c r="G2" s="126"/>
      <c r="H2" s="127"/>
      <c r="I2" s="128"/>
    </row>
    <row r="3" ht="30.9" customHeight="1" spans="1:10">
      <c r="A3" s="129" t="s">
        <v>10</v>
      </c>
      <c r="B3" s="130"/>
      <c r="C3" s="130"/>
      <c r="D3" s="130"/>
      <c r="E3" s="130"/>
      <c r="F3" s="130"/>
      <c r="G3" s="130"/>
      <c r="H3" s="130"/>
      <c r="I3" s="131"/>
      <c r="J3" s="123"/>
    </row>
    <row r="4" ht="18.9" customHeight="1" spans="1:10">
      <c r="A4" s="132" t="s">
        <v>11</v>
      </c>
      <c r="B4" s="133"/>
      <c r="C4" s="133"/>
      <c r="D4" s="133"/>
      <c r="E4" s="133"/>
      <c r="F4" s="133"/>
      <c r="G4" s="133"/>
      <c r="H4" s="133"/>
      <c r="I4" s="134"/>
      <c r="J4" s="123"/>
    </row>
    <row r="5" ht="40.2" customHeight="1" spans="1:10">
      <c r="A5" s="129" t="s">
        <v>12</v>
      </c>
      <c r="B5" s="130"/>
      <c r="C5" s="130"/>
      <c r="D5" s="130"/>
      <c r="E5" s="130"/>
      <c r="F5" s="130"/>
      <c r="G5" s="130"/>
      <c r="H5" s="130"/>
      <c r="I5" s="131"/>
      <c r="J5" s="135"/>
    </row>
    <row r="6" ht="25.05" customHeight="1" spans="1:10">
      <c r="A6" s="129" t="s">
        <v>13</v>
      </c>
      <c r="B6" s="130"/>
      <c r="C6" s="130"/>
      <c r="D6" s="130"/>
      <c r="E6" s="130"/>
      <c r="F6" s="130"/>
      <c r="G6" s="130"/>
      <c r="H6" s="130"/>
      <c r="I6" s="131"/>
      <c r="J6" s="123"/>
    </row>
    <row r="7" ht="57" customHeight="1" spans="1:10">
      <c r="A7" s="129" t="s">
        <v>14</v>
      </c>
      <c r="B7" s="130"/>
      <c r="C7" s="130"/>
      <c r="D7" s="130"/>
      <c r="E7" s="130"/>
      <c r="F7" s="130"/>
      <c r="G7" s="130"/>
      <c r="H7" s="130"/>
      <c r="I7" s="131"/>
      <c r="J7" s="123"/>
    </row>
    <row r="8" ht="25.95" customHeight="1" spans="1:10">
      <c r="A8" s="129" t="s">
        <v>15</v>
      </c>
      <c r="B8" s="130"/>
      <c r="C8" s="130"/>
      <c r="D8" s="130"/>
      <c r="E8" s="130"/>
      <c r="F8" s="130"/>
      <c r="G8" s="130"/>
      <c r="H8" s="130"/>
      <c r="I8" s="131"/>
      <c r="J8" s="123"/>
    </row>
    <row r="9" ht="27" customHeight="1" spans="1:10">
      <c r="A9" s="129" t="s">
        <v>16</v>
      </c>
      <c r="B9" s="130"/>
      <c r="C9" s="130"/>
      <c r="D9" s="130"/>
      <c r="E9" s="130"/>
      <c r="F9" s="130"/>
      <c r="G9" s="130"/>
      <c r="H9" s="130"/>
      <c r="I9" s="131"/>
      <c r="J9" s="123"/>
    </row>
    <row r="10" ht="61.2" customHeight="1" spans="1:10">
      <c r="A10" s="124" t="s">
        <v>17</v>
      </c>
      <c r="B10" s="130"/>
      <c r="C10" s="130"/>
      <c r="D10" s="130"/>
      <c r="E10" s="130"/>
      <c r="F10" s="130"/>
      <c r="G10" s="130"/>
      <c r="H10" s="130"/>
      <c r="I10" s="131"/>
      <c r="J10" s="136"/>
    </row>
    <row r="11" ht="20.25" customHeight="1" spans="1:10">
      <c r="A11" s="132" t="s">
        <v>18</v>
      </c>
      <c r="B11" s="133"/>
      <c r="C11" s="133"/>
      <c r="D11" s="133"/>
      <c r="E11" s="133"/>
      <c r="F11" s="133"/>
      <c r="G11" s="133"/>
      <c r="H11" s="133"/>
      <c r="I11" s="134"/>
      <c r="J11" s="123"/>
    </row>
    <row r="12" ht="23.1" customHeight="1" spans="1:10">
      <c r="A12" s="129" t="s">
        <v>19</v>
      </c>
      <c r="B12" s="130"/>
      <c r="C12" s="130"/>
      <c r="D12" s="130"/>
      <c r="E12" s="130"/>
      <c r="F12" s="130"/>
      <c r="G12" s="130"/>
      <c r="H12" s="130"/>
      <c r="I12" s="131"/>
      <c r="J12" s="123"/>
    </row>
    <row r="13" ht="43.8" customHeight="1" spans="1:10">
      <c r="A13" s="129" t="s">
        <v>20</v>
      </c>
      <c r="B13" s="130"/>
      <c r="C13" s="130"/>
      <c r="D13" s="130"/>
      <c r="E13" s="130"/>
      <c r="F13" s="130"/>
      <c r="G13" s="130"/>
      <c r="H13" s="130"/>
      <c r="I13" s="131"/>
      <c r="J13" s="123"/>
    </row>
    <row r="14" ht="49.2" customHeight="1" spans="1:10">
      <c r="A14" s="129" t="s">
        <v>21</v>
      </c>
      <c r="B14" s="130"/>
      <c r="C14" s="130"/>
      <c r="D14" s="130"/>
      <c r="E14" s="130"/>
      <c r="F14" s="130"/>
      <c r="G14" s="130"/>
      <c r="H14" s="130"/>
      <c r="I14" s="131"/>
      <c r="J14" s="136"/>
    </row>
    <row r="15" ht="26.4" customHeight="1" spans="1:10">
      <c r="A15" s="129" t="s">
        <v>22</v>
      </c>
      <c r="B15" s="130"/>
      <c r="C15" s="130"/>
      <c r="D15" s="130"/>
      <c r="E15" s="130"/>
      <c r="F15" s="130"/>
      <c r="G15" s="130"/>
      <c r="H15" s="130"/>
      <c r="I15" s="131"/>
    </row>
    <row r="16" ht="27" customHeight="1" spans="1:10">
      <c r="A16" s="129" t="s">
        <v>23</v>
      </c>
      <c r="B16" s="130"/>
      <c r="C16" s="130"/>
      <c r="D16" s="130"/>
      <c r="E16" s="130"/>
      <c r="F16" s="130"/>
      <c r="G16" s="130"/>
      <c r="H16" s="130"/>
      <c r="I16" s="131"/>
    </row>
    <row r="17" ht="33.75" customHeight="1" spans="1:9">
      <c r="A17" s="129" t="s">
        <v>24</v>
      </c>
      <c r="B17" s="130"/>
      <c r="C17" s="130"/>
      <c r="D17" s="130"/>
      <c r="E17" s="130"/>
      <c r="F17" s="130"/>
      <c r="G17" s="130"/>
      <c r="H17" s="130"/>
      <c r="I17" s="131"/>
    </row>
    <row r="18" ht="24.9" customHeight="1" spans="1:9">
      <c r="A18" s="137" t="s">
        <v>25</v>
      </c>
      <c r="B18" s="126"/>
      <c r="C18" s="126"/>
      <c r="D18" s="126"/>
      <c r="E18" s="126"/>
      <c r="F18" s="126"/>
      <c r="G18" s="126"/>
      <c r="H18" s="126"/>
      <c r="I18" s="138"/>
    </row>
    <row r="19" ht="22.2" customHeight="1" spans="1:9">
      <c r="A19" s="139" t="s">
        <v>26</v>
      </c>
      <c r="B19" s="140"/>
      <c r="C19" s="140"/>
      <c r="D19" s="140"/>
      <c r="E19" s="140"/>
      <c r="F19" s="140"/>
      <c r="G19" s="140"/>
      <c r="H19" s="140"/>
      <c r="I19" s="141"/>
    </row>
    <row r="20" ht="24.75" customHeight="1" spans="1:9">
      <c r="A20" s="132" t="s">
        <v>27</v>
      </c>
      <c r="B20" s="133"/>
      <c r="C20" s="133"/>
      <c r="D20" s="133"/>
      <c r="E20" s="133"/>
      <c r="F20" s="133"/>
      <c r="G20" s="133"/>
      <c r="H20" s="133"/>
      <c r="I20" s="134"/>
    </row>
    <row r="21" ht="17.4" customHeight="1" spans="1:9">
      <c r="A21" s="129" t="s">
        <v>28</v>
      </c>
      <c r="B21" s="130"/>
      <c r="C21" s="130"/>
      <c r="D21" s="130"/>
      <c r="E21" s="130"/>
      <c r="F21" s="130"/>
      <c r="G21" s="130"/>
      <c r="H21" s="130"/>
      <c r="I21" s="131"/>
    </row>
    <row r="22" ht="21.75" customHeight="1" spans="1:9">
      <c r="A22" s="142" t="s">
        <v>29</v>
      </c>
      <c r="B22" s="133"/>
      <c r="C22" s="133"/>
      <c r="D22" s="133"/>
      <c r="E22" s="133"/>
      <c r="F22" s="133"/>
      <c r="G22" s="133"/>
      <c r="H22" s="133"/>
      <c r="I22" s="134"/>
    </row>
    <row r="23" ht="37" customHeight="1" spans="1:9">
      <c r="A23" s="124" t="s">
        <v>30</v>
      </c>
      <c r="B23" s="143"/>
      <c r="C23" s="143"/>
      <c r="D23" s="143"/>
      <c r="E23" s="143"/>
      <c r="F23" s="143"/>
      <c r="G23" s="143"/>
      <c r="H23" s="143"/>
      <c r="I23" s="144"/>
    </row>
    <row r="24" ht="24.75" customHeight="1" spans="1:9">
      <c r="A24" s="132" t="s">
        <v>31</v>
      </c>
      <c r="B24" s="145"/>
      <c r="C24" s="145"/>
      <c r="D24" s="145"/>
      <c r="E24" s="145"/>
      <c r="F24" s="145"/>
      <c r="G24" s="145"/>
      <c r="H24" s="145"/>
      <c r="I24" s="134"/>
    </row>
    <row r="25" ht="62.4" customHeight="1" spans="1:9">
      <c r="A25" s="137" t="s">
        <v>32</v>
      </c>
      <c r="B25" s="126"/>
      <c r="C25" s="126"/>
      <c r="D25" s="126"/>
      <c r="E25" s="126"/>
      <c r="F25" s="126"/>
      <c r="G25" s="126"/>
      <c r="H25" s="126"/>
      <c r="I25" s="138"/>
    </row>
    <row r="26" ht="28.05" customHeight="1" spans="1:9">
      <c r="A26" s="129" t="s">
        <v>33</v>
      </c>
      <c r="B26" s="130"/>
      <c r="C26" s="130"/>
      <c r="D26" s="130"/>
      <c r="E26" s="130"/>
      <c r="F26" s="130"/>
      <c r="G26" s="130"/>
      <c r="H26" s="130"/>
      <c r="I26" s="131"/>
    </row>
    <row r="27" ht="21" customHeight="1" spans="1:9">
      <c r="A27" s="129" t="s">
        <v>34</v>
      </c>
      <c r="B27" s="130"/>
      <c r="C27" s="130"/>
      <c r="D27" s="130"/>
      <c r="E27" s="130"/>
      <c r="F27" s="130"/>
      <c r="G27" s="130"/>
      <c r="H27" s="130"/>
      <c r="I27" s="131"/>
    </row>
    <row r="28" ht="145" customHeight="1" spans="1:9">
      <c r="A28" s="146" t="s">
        <v>35</v>
      </c>
      <c r="B28" s="147"/>
      <c r="C28" s="147"/>
      <c r="D28" s="147"/>
      <c r="E28" s="147"/>
      <c r="F28" s="147"/>
      <c r="G28" s="147"/>
      <c r="H28" s="147"/>
      <c r="I28" s="148"/>
    </row>
    <row r="29" ht="35.1" customHeight="1" spans="1:9">
      <c r="A29" s="149"/>
      <c r="B29" s="149"/>
      <c r="C29" s="149"/>
      <c r="D29" s="149"/>
      <c r="E29" s="149"/>
      <c r="F29" s="149"/>
      <c r="G29" s="149"/>
      <c r="H29" s="149"/>
      <c r="I29" s="149"/>
    </row>
    <row r="30" ht="23.1" customHeight="1" spans="1:9">
      <c r="A30" s="150"/>
      <c r="B30" s="150"/>
      <c r="C30" s="150"/>
      <c r="D30" s="150"/>
      <c r="E30" s="150"/>
      <c r="F30" s="150"/>
      <c r="G30" s="150"/>
      <c r="H30" s="150"/>
      <c r="I30" s="150"/>
    </row>
    <row r="31" customHeight="1" spans="1:9">
      <c r="A31" s="150"/>
      <c r="B31" s="150"/>
      <c r="C31" s="150"/>
      <c r="D31" s="150"/>
      <c r="E31" s="150"/>
      <c r="F31" s="150"/>
      <c r="G31" s="150"/>
      <c r="H31" s="150"/>
      <c r="I31" s="150"/>
    </row>
    <row r="32" customHeight="1" spans="1:9">
      <c r="A32" s="150"/>
      <c r="B32" s="150"/>
      <c r="C32" s="150"/>
      <c r="D32" s="150"/>
      <c r="E32" s="150"/>
      <c r="F32" s="150"/>
      <c r="G32" s="150"/>
      <c r="H32" s="150"/>
      <c r="I32" s="150"/>
    </row>
    <row r="33" customHeight="1" spans="1:9">
      <c r="A33" s="150"/>
      <c r="B33" s="150"/>
      <c r="C33" s="150"/>
      <c r="D33" s="150"/>
      <c r="E33" s="150"/>
      <c r="F33" s="150"/>
      <c r="G33" s="150"/>
      <c r="H33" s="150"/>
      <c r="I33" s="150"/>
    </row>
    <row r="34" customHeight="1" spans="1:9">
      <c r="A34" s="150"/>
      <c r="B34" s="150"/>
      <c r="C34" s="150"/>
      <c r="D34" s="150"/>
      <c r="E34" s="150"/>
      <c r="F34" s="150"/>
      <c r="G34" s="150"/>
      <c r="H34" s="150"/>
      <c r="I34" s="150"/>
    </row>
  </sheetData>
  <sheetProtection algorithmName="SHA-512" hashValue="cez+yevaOrSecHUtWYflisvE1ODgZSB+Gq4UL7gkVsq2z5y2Aphrf3tW8a9IUD8mcSRKIjhOJ5WsMCgx3AXCRA==" saltValue="qJo+njgxqtUaSZ87txX7yQ==" spinCount="100000" sheet="1" objects="1"/>
  <mergeCells count="35">
    <mergeCell ref="A1:I1"/>
    <mergeCell ref="A2:F2"/>
    <mergeCell ref="H2:I2"/>
    <mergeCell ref="A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s>
  <pageMargins left="0.75" right="0.75" top="1" bottom="1" header="0.5" footer="0.5"/>
  <pageSetup paperSize="9" scale="7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E15"/>
  <sheetViews>
    <sheetView tabSelected="1" view="pageBreakPreview" zoomScaleNormal="100" workbookViewId="0">
      <selection activeCell="H11" sqref="H11"/>
    </sheetView>
  </sheetViews>
  <sheetFormatPr defaultColWidth="9.11111111111111" defaultRowHeight="13.2" outlineLevelCol="4"/>
  <cols>
    <col min="1" max="1" width="8.44444444444444" style="70" customWidth="1"/>
    <col min="2" max="2" width="35.7777777777778" style="70" customWidth="1"/>
    <col min="3" max="3" width="17.5555555555556" style="70" customWidth="1"/>
    <col min="4" max="4" width="23.8888888888889" style="99" customWidth="1"/>
    <col min="5" max="5" width="7" style="70" customWidth="1"/>
    <col min="6" max="16384" width="9.11111111111111" style="70"/>
  </cols>
  <sheetData>
    <row r="1" ht="42" customHeight="1" spans="1:5">
      <c r="A1" s="24"/>
      <c r="B1" s="24"/>
      <c r="C1" s="24"/>
      <c r="D1" s="26"/>
      <c r="E1" s="24"/>
    </row>
    <row r="2" ht="28.05" customHeight="1" spans="1:5">
      <c r="A2" s="100" t="s">
        <v>36</v>
      </c>
      <c r="B2" s="100"/>
      <c r="C2" s="100"/>
      <c r="D2" s="100"/>
      <c r="E2" s="24"/>
    </row>
    <row r="3" ht="34.95" customHeight="1" spans="1:5">
      <c r="A3" s="101" t="s">
        <v>9</v>
      </c>
      <c r="B3" s="101"/>
      <c r="C3" s="102"/>
      <c r="D3" s="101" t="s">
        <v>37</v>
      </c>
      <c r="E3" s="24"/>
    </row>
    <row r="4" ht="34.95" customHeight="1" spans="1:5">
      <c r="A4" s="103" t="s">
        <v>38</v>
      </c>
      <c r="B4" s="104" t="s">
        <v>39</v>
      </c>
      <c r="C4" s="104"/>
      <c r="D4" s="105" t="s">
        <v>40</v>
      </c>
      <c r="E4" s="24"/>
    </row>
    <row r="5" ht="34.95" customHeight="1" spans="1:5">
      <c r="A5" s="106" t="s">
        <v>41</v>
      </c>
      <c r="B5" s="13" t="s">
        <v>42</v>
      </c>
      <c r="C5" s="13"/>
      <c r="D5" s="107">
        <f>'第100章  基价类'!C30</f>
        <v>0</v>
      </c>
      <c r="E5" s="24"/>
    </row>
    <row r="6" ht="34.95" customHeight="1" spans="1:5">
      <c r="A6" s="106" t="s">
        <v>43</v>
      </c>
      <c r="B6" s="13" t="s">
        <v>44</v>
      </c>
      <c r="C6" s="13"/>
      <c r="D6" s="107">
        <f>'第200章  路基'!C32</f>
        <v>0</v>
      </c>
      <c r="E6" s="24"/>
    </row>
    <row r="7" ht="34.95" customHeight="1" spans="1:5">
      <c r="A7" s="106" t="s">
        <v>45</v>
      </c>
      <c r="B7" s="13" t="s">
        <v>46</v>
      </c>
      <c r="C7" s="13"/>
      <c r="D7" s="107">
        <f>'第300章  路面'!C69</f>
        <v>0</v>
      </c>
      <c r="E7" s="24"/>
    </row>
    <row r="8" ht="34.95" customHeight="1" spans="1:5">
      <c r="A8" s="106" t="s">
        <v>47</v>
      </c>
      <c r="B8" s="13" t="s">
        <v>48</v>
      </c>
      <c r="C8" s="13"/>
      <c r="D8" s="107">
        <f>'第400章  桥梁、涵洞'!C21</f>
        <v>0</v>
      </c>
      <c r="E8" s="24"/>
    </row>
    <row r="9" ht="34.95" customHeight="1" spans="1:5">
      <c r="A9" s="106" t="s">
        <v>49</v>
      </c>
      <c r="B9" s="13" t="s">
        <v>50</v>
      </c>
      <c r="C9" s="13"/>
      <c r="D9" s="107">
        <f>'第600章  安全设施及预埋管线'!C36</f>
        <v>0</v>
      </c>
      <c r="E9" s="24"/>
    </row>
    <row r="10" ht="34.95" customHeight="1" spans="1:5">
      <c r="A10" s="106" t="s">
        <v>51</v>
      </c>
      <c r="B10" s="13" t="s">
        <v>52</v>
      </c>
      <c r="C10" s="13"/>
      <c r="D10" s="107">
        <f>'第700章  绿化及环境保护'!C28</f>
        <v>0</v>
      </c>
      <c r="E10" s="24"/>
    </row>
    <row r="11" ht="34.95" customHeight="1" spans="1:5">
      <c r="A11" s="106" t="s">
        <v>53</v>
      </c>
      <c r="B11" s="45" t="s">
        <v>54</v>
      </c>
      <c r="C11" s="45"/>
      <c r="D11" s="108">
        <f>SUM(D5:D10)</f>
        <v>0</v>
      </c>
      <c r="E11" s="24"/>
    </row>
    <row r="12" ht="34.95" customHeight="1" spans="1:5">
      <c r="A12" s="109">
        <v>8</v>
      </c>
      <c r="B12" s="110" t="s">
        <v>55</v>
      </c>
      <c r="C12" s="110"/>
      <c r="D12" s="111">
        <f>D11*2</f>
        <v>0</v>
      </c>
      <c r="E12" s="24"/>
    </row>
    <row r="13" ht="34.95" customHeight="1" spans="1:5">
      <c r="A13" s="112"/>
      <c r="B13" s="113"/>
      <c r="C13" s="113"/>
      <c r="D13" s="114"/>
      <c r="E13" s="24"/>
    </row>
    <row r="14" ht="15" customHeight="1" spans="1:5">
      <c r="A14" s="115" t="s">
        <v>56</v>
      </c>
      <c r="B14" s="115"/>
      <c r="C14" s="115"/>
      <c r="D14" s="116" t="s">
        <v>57</v>
      </c>
      <c r="E14" s="24"/>
    </row>
    <row r="15" ht="31.95" customHeight="1" spans="1:5">
      <c r="A15" s="117" t="s">
        <v>58</v>
      </c>
      <c r="B15" s="117"/>
      <c r="C15" s="117"/>
      <c r="D15" s="117"/>
      <c r="E15" s="24"/>
    </row>
  </sheetData>
  <sheetProtection algorithmName="SHA-512" hashValue="4q5bYSz5b4pTUZY4xMKpxdVPYAu7/aydcPb3r2/fNnv4gVwU710ezxT0RW07iHd+KpA6XHUz7yGk25e0vzHLXA==" saltValue="ut6LACLqsOPLvCTXYiIneQ==" spinCount="100000" sheet="1" autoFilter="0" objects="1"/>
  <protectedRanges>
    <protectedRange password="C64F" sqref="D5:D12" name="区域1" securityDescriptor="O:WDG:WDD:"/>
  </protectedRanges>
  <mergeCells count="14">
    <mergeCell ref="A2:D2"/>
    <mergeCell ref="A3:B3"/>
    <mergeCell ref="B4:C4"/>
    <mergeCell ref="B5:C5"/>
    <mergeCell ref="B6:C6"/>
    <mergeCell ref="B7:C7"/>
    <mergeCell ref="B8:C8"/>
    <mergeCell ref="B9:C9"/>
    <mergeCell ref="B10:C10"/>
    <mergeCell ref="B11:C11"/>
    <mergeCell ref="B12:C12"/>
    <mergeCell ref="B13:C13"/>
    <mergeCell ref="A14:C14"/>
    <mergeCell ref="A15:D1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G31"/>
  <sheetViews>
    <sheetView view="pageBreakPreview" zoomScaleNormal="100" workbookViewId="0">
      <pane xSplit="1" ySplit="4" topLeftCell="B19" activePane="bottomRight" state="frozen"/>
      <selection/>
      <selection pane="topRight"/>
      <selection pane="bottomLeft"/>
      <selection pane="bottomRight" activeCell="J5" sqref="J5"/>
    </sheetView>
  </sheetViews>
  <sheetFormatPr defaultColWidth="9.11111111111111" defaultRowHeight="13.2" outlineLevelCol="6"/>
  <cols>
    <col min="1" max="1" width="8.44444444444444" style="70" customWidth="1"/>
    <col min="2" max="2" width="60.7777777777778" style="70" customWidth="1"/>
    <col min="3" max="3" width="8.11111111111111" style="70" customWidth="1"/>
    <col min="4" max="4" width="11.4444444444444" style="70" customWidth="1"/>
    <col min="5" max="5" width="14.8888888888889" customWidth="1"/>
    <col min="6" max="6" width="15.7777777777778" customWidth="1"/>
    <col min="7" max="7" width="15.7777777777778" style="70" customWidth="1"/>
  </cols>
  <sheetData>
    <row r="1" ht="28.05" customHeight="1" spans="1:7">
      <c r="A1" s="49" t="s">
        <v>59</v>
      </c>
      <c r="B1" s="49"/>
      <c r="C1" s="49"/>
      <c r="D1" s="49"/>
      <c r="E1" s="49"/>
      <c r="F1" s="49"/>
      <c r="G1" s="49"/>
    </row>
    <row r="2" ht="13.05" customHeight="1" spans="1:7">
      <c r="A2" s="49"/>
      <c r="B2" s="49"/>
      <c r="C2" s="49"/>
      <c r="D2" s="49"/>
      <c r="E2" s="49"/>
      <c r="F2" s="49"/>
      <c r="G2" s="49"/>
    </row>
    <row r="3" ht="25.05" customHeight="1" spans="1:7">
      <c r="A3" s="71" t="s">
        <v>42</v>
      </c>
      <c r="B3" s="72"/>
      <c r="C3" s="72"/>
      <c r="D3" s="72"/>
      <c r="E3" s="72"/>
      <c r="F3" s="72"/>
      <c r="G3" s="73"/>
    </row>
    <row r="4" ht="25.05" customHeight="1" spans="1:7">
      <c r="A4" s="56" t="s">
        <v>60</v>
      </c>
      <c r="B4" s="56" t="s">
        <v>61</v>
      </c>
      <c r="C4" s="56" t="s">
        <v>62</v>
      </c>
      <c r="D4" s="56" t="s">
        <v>63</v>
      </c>
      <c r="E4" s="56" t="s">
        <v>64</v>
      </c>
      <c r="F4" s="56" t="s">
        <v>65</v>
      </c>
      <c r="G4" s="56" t="s">
        <v>66</v>
      </c>
    </row>
    <row r="5" ht="19.95" customHeight="1" spans="1:7">
      <c r="A5" s="74" t="s">
        <v>67</v>
      </c>
      <c r="B5" s="75" t="s">
        <v>68</v>
      </c>
      <c r="C5" s="76"/>
      <c r="D5" s="77"/>
      <c r="E5" s="78"/>
      <c r="F5" s="78"/>
      <c r="G5" s="78"/>
    </row>
    <row r="6" ht="19.95" customHeight="1" spans="1:7">
      <c r="A6" s="74" t="s">
        <v>69</v>
      </c>
      <c r="B6" s="75" t="s">
        <v>70</v>
      </c>
      <c r="C6" s="76" t="s">
        <v>71</v>
      </c>
      <c r="D6" s="77">
        <v>16.078</v>
      </c>
      <c r="E6" s="79"/>
      <c r="F6" s="78">
        <f>D6*E6</f>
        <v>0</v>
      </c>
      <c r="G6" s="78">
        <v>12581.9</v>
      </c>
    </row>
    <row r="7" ht="19.95" customHeight="1" spans="1:7">
      <c r="A7" s="74" t="s">
        <v>72</v>
      </c>
      <c r="B7" s="75" t="s">
        <v>73</v>
      </c>
      <c r="C7" s="76" t="s">
        <v>71</v>
      </c>
      <c r="D7" s="77">
        <v>4.505</v>
      </c>
      <c r="E7" s="79"/>
      <c r="F7" s="78">
        <f t="shared" ref="F7:F30" si="0">D7*E7</f>
        <v>0</v>
      </c>
      <c r="G7" s="78">
        <v>12581.9</v>
      </c>
    </row>
    <row r="8" ht="19.95" customHeight="1" spans="1:7">
      <c r="A8" s="74" t="s">
        <v>74</v>
      </c>
      <c r="B8" s="75" t="s">
        <v>75</v>
      </c>
      <c r="C8" s="76" t="s">
        <v>71</v>
      </c>
      <c r="D8" s="77">
        <v>1.326</v>
      </c>
      <c r="E8" s="79"/>
      <c r="F8" s="78">
        <f t="shared" si="0"/>
        <v>0</v>
      </c>
      <c r="G8" s="78">
        <v>8590.95</v>
      </c>
    </row>
    <row r="9" ht="19.95" customHeight="1" spans="1:7">
      <c r="A9" s="74" t="s">
        <v>76</v>
      </c>
      <c r="B9" s="75" t="s">
        <v>77</v>
      </c>
      <c r="C9" s="76"/>
      <c r="D9" s="77"/>
      <c r="E9" s="79"/>
      <c r="F9" s="78"/>
      <c r="G9" s="78"/>
    </row>
    <row r="10" ht="19.95" customHeight="1" spans="1:7">
      <c r="A10" s="74" t="s">
        <v>78</v>
      </c>
      <c r="B10" s="80" t="s">
        <v>79</v>
      </c>
      <c r="C10" s="81" t="s">
        <v>80</v>
      </c>
      <c r="D10" s="82">
        <v>1</v>
      </c>
      <c r="E10" s="79"/>
      <c r="F10" s="79">
        <f t="shared" si="0"/>
        <v>0</v>
      </c>
      <c r="G10" s="83">
        <v>396800</v>
      </c>
    </row>
    <row r="11" ht="19.95" customHeight="1" spans="1:7">
      <c r="A11" s="74" t="s">
        <v>81</v>
      </c>
      <c r="B11" s="84" t="s">
        <v>82</v>
      </c>
      <c r="C11" s="81" t="s">
        <v>80</v>
      </c>
      <c r="D11" s="82">
        <v>1</v>
      </c>
      <c r="E11" s="79"/>
      <c r="F11" s="79">
        <f t="shared" si="0"/>
        <v>0</v>
      </c>
      <c r="G11" s="83">
        <v>175361.83</v>
      </c>
    </row>
    <row r="12" ht="19.95" customHeight="1" spans="1:7">
      <c r="A12" s="74" t="s">
        <v>83</v>
      </c>
      <c r="B12" s="75" t="s">
        <v>84</v>
      </c>
      <c r="C12" s="76"/>
      <c r="D12" s="77"/>
      <c r="E12" s="79"/>
      <c r="F12" s="78"/>
      <c r="G12" s="78"/>
    </row>
    <row r="13" ht="19.95" customHeight="1" spans="1:7">
      <c r="A13" s="74" t="s">
        <v>85</v>
      </c>
      <c r="B13" s="75" t="s">
        <v>86</v>
      </c>
      <c r="C13" s="76" t="s">
        <v>87</v>
      </c>
      <c r="D13" s="77">
        <v>6.044</v>
      </c>
      <c r="E13" s="79"/>
      <c r="F13" s="78">
        <f t="shared" si="0"/>
        <v>0</v>
      </c>
      <c r="G13" s="78">
        <v>12581.9</v>
      </c>
    </row>
    <row r="14" ht="19.95" customHeight="1" spans="1:7">
      <c r="A14" s="74" t="s">
        <v>88</v>
      </c>
      <c r="B14" s="85" t="s">
        <v>89</v>
      </c>
      <c r="C14" s="76" t="s">
        <v>87</v>
      </c>
      <c r="D14" s="77">
        <f>0.51+3.119</f>
        <v>3.629</v>
      </c>
      <c r="E14" s="79"/>
      <c r="F14" s="78">
        <f t="shared" si="0"/>
        <v>0</v>
      </c>
      <c r="G14" s="78">
        <v>12581.9</v>
      </c>
    </row>
    <row r="15" ht="19.95" customHeight="1" spans="1:7">
      <c r="A15" s="74" t="s">
        <v>90</v>
      </c>
      <c r="B15" s="75" t="s">
        <v>91</v>
      </c>
      <c r="C15" s="76" t="s">
        <v>87</v>
      </c>
      <c r="D15" s="77">
        <v>1.427</v>
      </c>
      <c r="E15" s="79"/>
      <c r="F15" s="78">
        <f t="shared" si="0"/>
        <v>0</v>
      </c>
      <c r="G15" s="78">
        <v>8590.95</v>
      </c>
    </row>
    <row r="16" ht="19.95" customHeight="1" spans="1:7">
      <c r="A16" s="74" t="s">
        <v>92</v>
      </c>
      <c r="B16" s="75" t="s">
        <v>93</v>
      </c>
      <c r="C16" s="76" t="s">
        <v>87</v>
      </c>
      <c r="D16" s="77">
        <v>0.642</v>
      </c>
      <c r="E16" s="79"/>
      <c r="F16" s="78">
        <f t="shared" si="0"/>
        <v>0</v>
      </c>
      <c r="G16" s="78">
        <v>8590.95</v>
      </c>
    </row>
    <row r="17" ht="19.95" customHeight="1" spans="1:7">
      <c r="A17" s="74" t="s">
        <v>94</v>
      </c>
      <c r="B17" s="75" t="s">
        <v>95</v>
      </c>
      <c r="C17" s="76" t="s">
        <v>87</v>
      </c>
      <c r="D17" s="77">
        <v>0.218</v>
      </c>
      <c r="E17" s="79"/>
      <c r="F17" s="78">
        <f t="shared" si="0"/>
        <v>0</v>
      </c>
      <c r="G17" s="78">
        <v>8090.95</v>
      </c>
    </row>
    <row r="18" ht="19.95" customHeight="1" spans="1:7">
      <c r="A18" s="74" t="s">
        <v>96</v>
      </c>
      <c r="B18" s="75" t="s">
        <v>97</v>
      </c>
      <c r="C18" s="76" t="s">
        <v>87</v>
      </c>
      <c r="D18" s="77">
        <v>6.363</v>
      </c>
      <c r="E18" s="79"/>
      <c r="F18" s="78">
        <f t="shared" si="0"/>
        <v>0</v>
      </c>
      <c r="G18" s="78">
        <v>8590.95</v>
      </c>
    </row>
    <row r="19" ht="19.95" customHeight="1" spans="1:7">
      <c r="A19" s="74" t="s">
        <v>98</v>
      </c>
      <c r="B19" s="75" t="s">
        <v>99</v>
      </c>
      <c r="C19" s="76" t="s">
        <v>87</v>
      </c>
      <c r="D19" s="77">
        <v>3.023</v>
      </c>
      <c r="E19" s="79"/>
      <c r="F19" s="78">
        <f t="shared" si="0"/>
        <v>0</v>
      </c>
      <c r="G19" s="78">
        <v>12581.9</v>
      </c>
    </row>
    <row r="20" ht="19.95" customHeight="1" spans="1:7">
      <c r="A20" s="74" t="s">
        <v>100</v>
      </c>
      <c r="B20" s="75" t="s">
        <v>101</v>
      </c>
      <c r="C20" s="76" t="s">
        <v>87</v>
      </c>
      <c r="D20" s="77">
        <v>1.054</v>
      </c>
      <c r="E20" s="79"/>
      <c r="F20" s="78">
        <f t="shared" si="0"/>
        <v>0</v>
      </c>
      <c r="G20" s="78">
        <v>8090.95</v>
      </c>
    </row>
    <row r="21" ht="19.95" customHeight="1" spans="1:7">
      <c r="A21" s="74" t="s">
        <v>102</v>
      </c>
      <c r="B21" s="75" t="s">
        <v>103</v>
      </c>
      <c r="C21" s="76"/>
      <c r="D21" s="77"/>
      <c r="E21" s="78"/>
      <c r="F21" s="78"/>
      <c r="G21" s="78"/>
    </row>
    <row r="22" ht="19.95" customHeight="1" spans="1:7">
      <c r="A22" s="74" t="s">
        <v>104</v>
      </c>
      <c r="B22" s="75" t="s">
        <v>105</v>
      </c>
      <c r="C22" s="76" t="s">
        <v>87</v>
      </c>
      <c r="D22" s="86">
        <f>D6+D7+D8+D13+D14+D19</f>
        <v>34.605</v>
      </c>
      <c r="E22" s="78"/>
      <c r="F22" s="78">
        <f t="shared" si="0"/>
        <v>0</v>
      </c>
      <c r="G22" s="78">
        <v>6749.39</v>
      </c>
    </row>
    <row r="23" ht="19.95" customHeight="1" spans="1:7">
      <c r="A23" s="74" t="s">
        <v>106</v>
      </c>
      <c r="B23" s="75" t="s">
        <v>107</v>
      </c>
      <c r="C23" s="76" t="s">
        <v>87</v>
      </c>
      <c r="D23" s="86">
        <f>D15+D16+D17+D18+D20</f>
        <v>9.704</v>
      </c>
      <c r="E23" s="78"/>
      <c r="F23" s="78">
        <f t="shared" si="0"/>
        <v>0</v>
      </c>
      <c r="G23" s="78">
        <v>2483.13</v>
      </c>
    </row>
    <row r="24" ht="24" customHeight="1" spans="1:7">
      <c r="A24" s="87" t="s">
        <v>108</v>
      </c>
      <c r="B24" s="88" t="s">
        <v>109</v>
      </c>
      <c r="C24" s="76"/>
      <c r="D24" s="77"/>
      <c r="E24" s="78"/>
      <c r="F24" s="78"/>
      <c r="G24" s="78"/>
    </row>
    <row r="25" ht="33.6" customHeight="1" spans="1:7">
      <c r="A25" s="74" t="s">
        <v>110</v>
      </c>
      <c r="B25" s="84" t="s">
        <v>111</v>
      </c>
      <c r="C25" s="81" t="s">
        <v>80</v>
      </c>
      <c r="D25" s="82">
        <v>1</v>
      </c>
      <c r="E25" s="89"/>
      <c r="F25" s="90">
        <f>D25*E25</f>
        <v>0</v>
      </c>
      <c r="G25" s="89">
        <v>-162400</v>
      </c>
    </row>
    <row r="26" ht="21.6" customHeight="1" spans="1:7">
      <c r="A26" s="74" t="s">
        <v>112</v>
      </c>
      <c r="B26" s="75" t="s">
        <v>113</v>
      </c>
      <c r="C26" s="76" t="s">
        <v>80</v>
      </c>
      <c r="D26" s="77">
        <v>1</v>
      </c>
      <c r="E26" s="78"/>
      <c r="F26" s="78">
        <f>D26*E26</f>
        <v>0</v>
      </c>
      <c r="G26" s="78">
        <v>12000</v>
      </c>
    </row>
    <row r="27" ht="26.4" customHeight="1" spans="1:7">
      <c r="A27" s="74" t="s">
        <v>114</v>
      </c>
      <c r="B27" s="75" t="s">
        <v>115</v>
      </c>
      <c r="C27" s="76" t="s">
        <v>80</v>
      </c>
      <c r="D27" s="77">
        <v>1</v>
      </c>
      <c r="E27" s="78"/>
      <c r="F27" s="78">
        <f>D27*E27</f>
        <v>0</v>
      </c>
      <c r="G27" s="78">
        <v>80000</v>
      </c>
    </row>
    <row r="28" ht="51" customHeight="1" spans="1:7">
      <c r="A28" s="91" t="s">
        <v>116</v>
      </c>
      <c r="B28" s="92" t="s">
        <v>117</v>
      </c>
      <c r="C28" s="93" t="s">
        <v>80</v>
      </c>
      <c r="D28" s="94">
        <v>1</v>
      </c>
      <c r="E28" s="95"/>
      <c r="F28" s="95">
        <f>D28*E28</f>
        <v>0</v>
      </c>
      <c r="G28" s="95">
        <v>300000</v>
      </c>
    </row>
    <row r="29" ht="19.95" customHeight="1" spans="1:7">
      <c r="A29" s="76"/>
      <c r="B29" s="75"/>
      <c r="C29" s="76"/>
      <c r="D29" s="77"/>
      <c r="E29" s="78"/>
      <c r="F29" s="78"/>
      <c r="G29" s="78"/>
    </row>
    <row r="30" ht="30" customHeight="1" spans="1:7">
      <c r="A30" s="96" t="s">
        <v>118</v>
      </c>
      <c r="B30" s="96"/>
      <c r="C30" s="97">
        <f>SUM(F6:F29)</f>
        <v>0</v>
      </c>
      <c r="D30" s="97"/>
      <c r="E30" s="97"/>
      <c r="F30" s="97"/>
      <c r="G30" s="96" t="s">
        <v>119</v>
      </c>
    </row>
    <row r="31" ht="46.95" customHeight="1" spans="1:7">
      <c r="A31" s="98"/>
      <c r="B31" s="98"/>
      <c r="C31" s="98"/>
      <c r="D31" s="98"/>
      <c r="E31" s="24"/>
      <c r="F31" s="24"/>
      <c r="G31" s="98"/>
    </row>
  </sheetData>
  <sheetProtection algorithmName="SHA-512" hashValue="fnq251nYoTLK3bVoNVwrAAU8bzlIzht54+6Nyzp8Durs93r57dflhnbgQIMNIr5H6kTkqMoieT+Ri8H1EM+1PA==" saltValue="X+4BL0tFakOGWmy+9qVGxQ==" spinCount="100000" sheet="1" autoFilter="0" objects="1"/>
  <protectedRanges>
    <protectedRange sqref="E5:F28" name="区域1"/>
  </protectedRanges>
  <mergeCells count="4">
    <mergeCell ref="A1:G1"/>
    <mergeCell ref="A3:G3"/>
    <mergeCell ref="A30:B30"/>
    <mergeCell ref="C30:D30"/>
  </mergeCells>
  <pageMargins left="0.708661417322835" right="0.708661417322835" top="0.748031496062992" bottom="0.748031496062992" header="0.31496062992126" footer="0.31496062992126"/>
  <pageSetup paperSize="9" scale="98" fitToWidth="595" fitToHeight="832" orientation="landscape" horizontalDpi="300" verticalDpi="300"/>
  <headerFooter alignWithMargins="0" scaleWithDoc="0"/>
  <rowBreaks count="1" manualBreakCount="1">
    <brk id="23" max="6" man="1"/>
  </rowBreaks>
  <ignoredErrors>
    <ignoredError sqref="A12 A9 A5 A21"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G33"/>
  <sheetViews>
    <sheetView view="pageBreakPreview" zoomScaleNormal="130" workbookViewId="0">
      <pane xSplit="1" ySplit="4" topLeftCell="B18" activePane="bottomRight" state="frozen"/>
      <selection/>
      <selection pane="topRight"/>
      <selection pane="bottomLeft"/>
      <selection pane="bottomRight" activeCell="E6" sqref="E6:E30"/>
    </sheetView>
  </sheetViews>
  <sheetFormatPr defaultColWidth="9.11111111111111" defaultRowHeight="13.2" outlineLevelCol="6"/>
  <cols>
    <col min="1" max="1" width="8.44444444444444" customWidth="1"/>
    <col min="2" max="2" width="55.7777777777778" customWidth="1"/>
    <col min="3" max="3" width="8.11111111111111" customWidth="1"/>
    <col min="4" max="4" width="11.4444444444444" customWidth="1"/>
    <col min="5" max="5" width="14.8888888888889" customWidth="1"/>
    <col min="6" max="7" width="15.7777777777778" customWidth="1"/>
  </cols>
  <sheetData>
    <row r="1" ht="28.05" customHeight="1" spans="1:7">
      <c r="A1" s="49" t="s">
        <v>59</v>
      </c>
      <c r="B1" s="49"/>
      <c r="C1" s="49"/>
      <c r="D1" s="50"/>
      <c r="E1" s="49"/>
      <c r="F1" s="49"/>
      <c r="G1" s="49"/>
    </row>
    <row r="2" ht="7.05" customHeight="1" spans="1:7">
      <c r="A2" s="51"/>
      <c r="B2" s="51"/>
      <c r="C2" s="51"/>
      <c r="D2" s="52"/>
      <c r="E2" s="51"/>
      <c r="F2" s="51"/>
      <c r="G2" s="51"/>
    </row>
    <row r="3" ht="25.05" customHeight="1" spans="1:7">
      <c r="A3" s="53" t="s">
        <v>44</v>
      </c>
      <c r="B3" s="53"/>
      <c r="C3" s="53"/>
      <c r="D3" s="54"/>
      <c r="E3" s="53"/>
      <c r="F3" s="53"/>
      <c r="G3" s="53"/>
    </row>
    <row r="4" ht="25.05" customHeight="1" spans="1:7">
      <c r="A4" s="55" t="s">
        <v>60</v>
      </c>
      <c r="B4" s="55" t="s">
        <v>61</v>
      </c>
      <c r="C4" s="55" t="s">
        <v>62</v>
      </c>
      <c r="D4" s="56" t="s">
        <v>63</v>
      </c>
      <c r="E4" s="56" t="s">
        <v>64</v>
      </c>
      <c r="F4" s="56" t="s">
        <v>65</v>
      </c>
      <c r="G4" s="56" t="s">
        <v>66</v>
      </c>
    </row>
    <row r="5" ht="19.95" customHeight="1" spans="1:7">
      <c r="A5" s="57" t="s">
        <v>120</v>
      </c>
      <c r="B5" s="58" t="s">
        <v>121</v>
      </c>
      <c r="C5" s="57"/>
      <c r="D5" s="59"/>
      <c r="E5" s="60"/>
      <c r="F5" s="60"/>
      <c r="G5" s="61"/>
    </row>
    <row r="6" ht="19.95" customHeight="1" spans="1:7">
      <c r="A6" s="62" t="s">
        <v>122</v>
      </c>
      <c r="B6" s="58" t="s">
        <v>123</v>
      </c>
      <c r="C6" s="57" t="s">
        <v>124</v>
      </c>
      <c r="D6" s="59">
        <v>940</v>
      </c>
      <c r="E6" s="63"/>
      <c r="F6" s="63">
        <f>D6*E6</f>
        <v>0</v>
      </c>
      <c r="G6" s="61">
        <v>6.8</v>
      </c>
    </row>
    <row r="7" ht="19.95" customHeight="1" spans="1:7">
      <c r="A7" s="62" t="s">
        <v>125</v>
      </c>
      <c r="B7" s="58" t="s">
        <v>126</v>
      </c>
      <c r="C7" s="57" t="s">
        <v>127</v>
      </c>
      <c r="D7" s="59">
        <v>20</v>
      </c>
      <c r="E7" s="63"/>
      <c r="F7" s="63">
        <f t="shared" ref="F7:F30" si="0">D7*E7</f>
        <v>0</v>
      </c>
      <c r="G7" s="61">
        <v>34.2</v>
      </c>
    </row>
    <row r="8" ht="19.95" customHeight="1" spans="1:7">
      <c r="A8" s="62" t="s">
        <v>128</v>
      </c>
      <c r="B8" s="58" t="s">
        <v>129</v>
      </c>
      <c r="C8" s="57" t="s">
        <v>127</v>
      </c>
      <c r="D8" s="59">
        <v>20</v>
      </c>
      <c r="E8" s="63"/>
      <c r="F8" s="63">
        <f t="shared" si="0"/>
        <v>0</v>
      </c>
      <c r="G8" s="61">
        <v>25.73</v>
      </c>
    </row>
    <row r="9" ht="19.95" customHeight="1" spans="1:7">
      <c r="A9" s="57" t="s">
        <v>130</v>
      </c>
      <c r="B9" s="58" t="s">
        <v>131</v>
      </c>
      <c r="C9" s="57"/>
      <c r="D9" s="59"/>
      <c r="E9" s="63"/>
      <c r="F9" s="63"/>
      <c r="G9" s="61"/>
    </row>
    <row r="10" ht="19.95" customHeight="1" spans="1:7">
      <c r="A10" s="57" t="s">
        <v>122</v>
      </c>
      <c r="B10" s="58" t="s">
        <v>132</v>
      </c>
      <c r="C10" s="57" t="s">
        <v>133</v>
      </c>
      <c r="D10" s="59">
        <v>150</v>
      </c>
      <c r="E10" s="63"/>
      <c r="F10" s="63">
        <f t="shared" si="0"/>
        <v>0</v>
      </c>
      <c r="G10" s="61">
        <v>149.02</v>
      </c>
    </row>
    <row r="11" ht="19.95" customHeight="1" spans="1:7">
      <c r="A11" s="57" t="s">
        <v>125</v>
      </c>
      <c r="B11" s="58" t="s">
        <v>134</v>
      </c>
      <c r="C11" s="57" t="s">
        <v>133</v>
      </c>
      <c r="D11" s="59">
        <v>1350</v>
      </c>
      <c r="E11" s="63"/>
      <c r="F11" s="63">
        <f t="shared" si="0"/>
        <v>0</v>
      </c>
      <c r="G11" s="61">
        <v>152.58</v>
      </c>
    </row>
    <row r="12" ht="19.95" customHeight="1" spans="1:7">
      <c r="A12" s="57" t="s">
        <v>135</v>
      </c>
      <c r="B12" s="58" t="s">
        <v>136</v>
      </c>
      <c r="C12" s="57" t="s">
        <v>133</v>
      </c>
      <c r="D12" s="59">
        <v>20</v>
      </c>
      <c r="E12" s="63"/>
      <c r="F12" s="63">
        <f t="shared" si="0"/>
        <v>0</v>
      </c>
      <c r="G12" s="61">
        <v>135.32</v>
      </c>
    </row>
    <row r="13" ht="19.95" customHeight="1" spans="1:7">
      <c r="A13" s="57" t="s">
        <v>137</v>
      </c>
      <c r="B13" s="58" t="s">
        <v>138</v>
      </c>
      <c r="C13" s="57"/>
      <c r="D13" s="59"/>
      <c r="E13" s="63"/>
      <c r="F13" s="63"/>
      <c r="G13" s="61"/>
    </row>
    <row r="14" ht="19.95" customHeight="1" spans="1:7">
      <c r="A14" s="57" t="s">
        <v>122</v>
      </c>
      <c r="B14" s="58" t="s">
        <v>139</v>
      </c>
      <c r="C14" s="57" t="s">
        <v>133</v>
      </c>
      <c r="D14" s="59">
        <v>35</v>
      </c>
      <c r="E14" s="64"/>
      <c r="F14" s="63">
        <f t="shared" si="0"/>
        <v>0</v>
      </c>
      <c r="G14" s="61">
        <v>248.6</v>
      </c>
    </row>
    <row r="15" ht="19.95" customHeight="1" spans="1:7">
      <c r="A15" s="57" t="s">
        <v>125</v>
      </c>
      <c r="B15" s="58" t="s">
        <v>140</v>
      </c>
      <c r="C15" s="57" t="s">
        <v>133</v>
      </c>
      <c r="D15" s="59">
        <v>720</v>
      </c>
      <c r="E15" s="64"/>
      <c r="F15" s="63">
        <f t="shared" si="0"/>
        <v>0</v>
      </c>
      <c r="G15" s="61">
        <v>177.5</v>
      </c>
    </row>
    <row r="16" ht="19.95" customHeight="1" spans="1:7">
      <c r="A16" s="57" t="s">
        <v>135</v>
      </c>
      <c r="B16" s="58" t="s">
        <v>141</v>
      </c>
      <c r="C16" s="57" t="s">
        <v>133</v>
      </c>
      <c r="D16" s="59">
        <v>310</v>
      </c>
      <c r="E16" s="63"/>
      <c r="F16" s="63">
        <f t="shared" si="0"/>
        <v>0</v>
      </c>
      <c r="G16" s="61">
        <v>144.5</v>
      </c>
    </row>
    <row r="17" ht="19.95" customHeight="1" spans="1:7">
      <c r="A17" s="57" t="s">
        <v>142</v>
      </c>
      <c r="B17" s="58" t="s">
        <v>143</v>
      </c>
      <c r="C17" s="57"/>
      <c r="D17" s="59"/>
      <c r="E17" s="63"/>
      <c r="F17" s="63"/>
      <c r="G17" s="61"/>
    </row>
    <row r="18" ht="19.95" customHeight="1" spans="1:7">
      <c r="A18" s="57" t="s">
        <v>122</v>
      </c>
      <c r="B18" s="58" t="s">
        <v>144</v>
      </c>
      <c r="C18" s="57" t="s">
        <v>133</v>
      </c>
      <c r="D18" s="59">
        <v>10</v>
      </c>
      <c r="E18" s="64"/>
      <c r="F18" s="63">
        <f t="shared" si="0"/>
        <v>0</v>
      </c>
      <c r="G18" s="61">
        <v>48.75</v>
      </c>
    </row>
    <row r="19" ht="19.95" customHeight="1" spans="1:7">
      <c r="A19" s="57" t="s">
        <v>145</v>
      </c>
      <c r="B19" s="58" t="s">
        <v>146</v>
      </c>
      <c r="C19" s="57"/>
      <c r="D19" s="59"/>
      <c r="E19" s="63"/>
      <c r="F19" s="63"/>
      <c r="G19" s="61"/>
    </row>
    <row r="20" ht="19.95" customHeight="1" spans="1:7">
      <c r="A20" s="62" t="s">
        <v>147</v>
      </c>
      <c r="B20" s="58" t="s">
        <v>148</v>
      </c>
      <c r="C20" s="57"/>
      <c r="D20" s="59"/>
      <c r="E20" s="63"/>
      <c r="F20" s="63"/>
      <c r="G20" s="61"/>
    </row>
    <row r="21" ht="19.95" customHeight="1" spans="1:7">
      <c r="A21" s="62" t="s">
        <v>149</v>
      </c>
      <c r="B21" s="58" t="s">
        <v>150</v>
      </c>
      <c r="C21" s="57" t="s">
        <v>133</v>
      </c>
      <c r="D21" s="59">
        <v>100</v>
      </c>
      <c r="E21" s="64"/>
      <c r="F21" s="63">
        <f t="shared" si="0"/>
        <v>0</v>
      </c>
      <c r="G21" s="61">
        <v>48.83</v>
      </c>
    </row>
    <row r="22" ht="19.95" customHeight="1" spans="1:7">
      <c r="A22" s="62" t="s">
        <v>151</v>
      </c>
      <c r="B22" s="58" t="s">
        <v>152</v>
      </c>
      <c r="C22" s="57" t="s">
        <v>133</v>
      </c>
      <c r="D22" s="59">
        <v>50</v>
      </c>
      <c r="E22" s="64"/>
      <c r="F22" s="63">
        <f t="shared" si="0"/>
        <v>0</v>
      </c>
      <c r="G22" s="61">
        <v>96.99</v>
      </c>
    </row>
    <row r="23" ht="19.95" customHeight="1" spans="1:7">
      <c r="A23" s="57" t="s">
        <v>153</v>
      </c>
      <c r="B23" s="58" t="s">
        <v>154</v>
      </c>
      <c r="C23" s="57"/>
      <c r="D23" s="59"/>
      <c r="E23" s="63"/>
      <c r="F23" s="63"/>
      <c r="G23" s="61"/>
    </row>
    <row r="24" ht="19.95" customHeight="1" spans="1:7">
      <c r="A24" s="57" t="s">
        <v>155</v>
      </c>
      <c r="B24" s="58" t="s">
        <v>156</v>
      </c>
      <c r="C24" s="57" t="s">
        <v>133</v>
      </c>
      <c r="D24" s="59">
        <v>10</v>
      </c>
      <c r="E24" s="64"/>
      <c r="F24" s="63">
        <f t="shared" si="0"/>
        <v>0</v>
      </c>
      <c r="G24" s="61">
        <v>854.38</v>
      </c>
    </row>
    <row r="25" ht="19.95" customHeight="1" spans="1:7">
      <c r="A25" s="57" t="s">
        <v>157</v>
      </c>
      <c r="B25" s="58" t="s">
        <v>158</v>
      </c>
      <c r="C25" s="57" t="s">
        <v>133</v>
      </c>
      <c r="D25" s="59">
        <v>10</v>
      </c>
      <c r="E25" s="63"/>
      <c r="F25" s="63">
        <f t="shared" si="0"/>
        <v>0</v>
      </c>
      <c r="G25" s="61">
        <v>873.03</v>
      </c>
    </row>
    <row r="26" ht="19.95" customHeight="1" spans="1:7">
      <c r="A26" s="57" t="s">
        <v>159</v>
      </c>
      <c r="B26" s="58" t="s">
        <v>160</v>
      </c>
      <c r="C26" s="57" t="s">
        <v>133</v>
      </c>
      <c r="D26" s="59">
        <v>5</v>
      </c>
      <c r="E26" s="63"/>
      <c r="F26" s="63">
        <f t="shared" si="0"/>
        <v>0</v>
      </c>
      <c r="G26" s="61">
        <v>1917.7</v>
      </c>
    </row>
    <row r="27" ht="19.95" customHeight="1" spans="1:7">
      <c r="A27" s="57" t="s">
        <v>161</v>
      </c>
      <c r="B27" s="58" t="s">
        <v>162</v>
      </c>
      <c r="C27" s="57"/>
      <c r="D27" s="59"/>
      <c r="E27" s="63"/>
      <c r="F27" s="63"/>
      <c r="G27" s="61"/>
    </row>
    <row r="28" ht="19.95" customHeight="1" spans="1:7">
      <c r="A28" s="57" t="s">
        <v>155</v>
      </c>
      <c r="B28" s="58" t="s">
        <v>163</v>
      </c>
      <c r="C28" s="57" t="s">
        <v>133</v>
      </c>
      <c r="D28" s="59">
        <v>5</v>
      </c>
      <c r="E28" s="64"/>
      <c r="F28" s="63">
        <f t="shared" si="0"/>
        <v>0</v>
      </c>
      <c r="G28" s="61">
        <v>819.37</v>
      </c>
    </row>
    <row r="29" ht="19.95" customHeight="1" spans="1:7">
      <c r="A29" s="57" t="s">
        <v>157</v>
      </c>
      <c r="B29" s="65" t="s">
        <v>164</v>
      </c>
      <c r="C29" s="57" t="s">
        <v>124</v>
      </c>
      <c r="D29" s="59">
        <v>380</v>
      </c>
      <c r="E29" s="64"/>
      <c r="F29" s="63">
        <f t="shared" si="0"/>
        <v>0</v>
      </c>
      <c r="G29" s="61">
        <v>25.32</v>
      </c>
    </row>
    <row r="30" ht="19.95" customHeight="1" spans="1:7">
      <c r="A30" s="57" t="s">
        <v>159</v>
      </c>
      <c r="B30" s="58" t="s">
        <v>165</v>
      </c>
      <c r="C30" s="57" t="s">
        <v>124</v>
      </c>
      <c r="D30" s="59">
        <v>50</v>
      </c>
      <c r="E30" s="63"/>
      <c r="F30" s="63">
        <f t="shared" si="0"/>
        <v>0</v>
      </c>
      <c r="G30" s="61">
        <v>25.75</v>
      </c>
    </row>
    <row r="31" ht="19.95" customHeight="1" spans="1:7">
      <c r="A31" s="57"/>
      <c r="B31" s="58"/>
      <c r="C31" s="57"/>
      <c r="D31" s="59"/>
      <c r="E31" s="60"/>
      <c r="F31" s="60"/>
      <c r="G31" s="60"/>
    </row>
    <row r="32" ht="30" customHeight="1" spans="1:7">
      <c r="A32" s="66" t="s">
        <v>166</v>
      </c>
      <c r="B32" s="66"/>
      <c r="C32" s="67">
        <f>SUM(F5:F31)</f>
        <v>0</v>
      </c>
      <c r="D32" s="68"/>
      <c r="E32" s="67"/>
      <c r="F32" s="67"/>
      <c r="G32" s="69" t="s">
        <v>119</v>
      </c>
    </row>
    <row r="33" ht="46.95" customHeight="1" spans="1:7">
      <c r="A33" s="24"/>
      <c r="B33" s="24"/>
      <c r="C33" s="24"/>
      <c r="D33" s="36"/>
      <c r="E33" s="24"/>
      <c r="F33" s="24"/>
      <c r="G33" s="24"/>
    </row>
  </sheetData>
  <sheetProtection algorithmName="SHA-512" hashValue="RjN+O+LJfH7sv+A4T7Xylxv+mFuRMPHeNxJvuImZBsS5JajtT5WNjh4K+SAYYtQlOawa1IljYHd1zzHpaa2A8g==" saltValue="odIZhBMXM9uWzeISDPDxlg==" spinCount="100000" sheet="1" autoFilter="0" objects="1"/>
  <protectedRanges>
    <protectedRange sqref="E5:F30" name="区域1"/>
  </protectedRanges>
  <mergeCells count="5">
    <mergeCell ref="A1:G1"/>
    <mergeCell ref="A2:G2"/>
    <mergeCell ref="A3:G3"/>
    <mergeCell ref="A32:B32"/>
    <mergeCell ref="C32:D32"/>
  </mergeCells>
  <pageMargins left="0.748031496062992" right="0.748031496062992" top="0.984251968503937" bottom="0.984251968503937" header="0.511811023622047" footer="0.511811023622047"/>
  <pageSetup paperSize="9" scale="97" fitToWidth="595" fitToHeight="832" orientation="landscape" horizontalDpi="300" verticalDpi="300"/>
  <headerFooter alignWithMargins="0" scaleWithDoc="0"/>
  <rowBreaks count="1" manualBreakCount="1">
    <brk id="32" max="6"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G70"/>
  <sheetViews>
    <sheetView view="pageBreakPreview" zoomScaleNormal="145" workbookViewId="0">
      <pane xSplit="1" ySplit="4" topLeftCell="B43" activePane="bottomRight" state="frozen"/>
      <selection/>
      <selection pane="topRight"/>
      <selection pane="bottomLeft"/>
      <selection pane="bottomRight" activeCell="J12" sqref="J12"/>
    </sheetView>
  </sheetViews>
  <sheetFormatPr defaultColWidth="9.11111111111111" defaultRowHeight="13.2" outlineLevelCol="6"/>
  <cols>
    <col min="1" max="1" width="8.44444444444444" customWidth="1"/>
    <col min="2" max="2" width="55.7777777777778" customWidth="1"/>
    <col min="3" max="3" width="8.11111111111111" customWidth="1"/>
    <col min="4" max="4" width="11.4444444444444" customWidth="1"/>
    <col min="5" max="7" width="15.7777777777778" customWidth="1"/>
  </cols>
  <sheetData>
    <row r="1" ht="28.05" customHeight="1" spans="1:7">
      <c r="A1" s="2" t="s">
        <v>59</v>
      </c>
      <c r="B1" s="2"/>
      <c r="C1" s="2"/>
      <c r="D1" s="3"/>
      <c r="E1" s="2"/>
      <c r="F1" s="2"/>
      <c r="G1" s="2"/>
    </row>
    <row r="2" ht="7.95" customHeight="1" spans="1:7">
      <c r="A2" s="4"/>
      <c r="B2" s="4"/>
      <c r="C2" s="4"/>
      <c r="D2" s="5"/>
      <c r="E2" s="4"/>
      <c r="F2" s="4"/>
      <c r="G2" s="4"/>
    </row>
    <row r="3" ht="25.05" customHeight="1" spans="1:7">
      <c r="A3" s="6" t="s">
        <v>46</v>
      </c>
      <c r="B3" s="6"/>
      <c r="C3" s="6"/>
      <c r="D3" s="7"/>
      <c r="E3" s="6"/>
      <c r="F3" s="6"/>
      <c r="G3" s="6"/>
    </row>
    <row r="4" ht="25.05" customHeight="1" spans="1:7">
      <c r="A4" s="8" t="s">
        <v>60</v>
      </c>
      <c r="B4" s="9" t="s">
        <v>61</v>
      </c>
      <c r="C4" s="9" t="s">
        <v>62</v>
      </c>
      <c r="D4" s="10" t="s">
        <v>63</v>
      </c>
      <c r="E4" s="11" t="s">
        <v>64</v>
      </c>
      <c r="F4" s="11" t="s">
        <v>65</v>
      </c>
      <c r="G4" s="11" t="s">
        <v>66</v>
      </c>
    </row>
    <row r="5" ht="19.95" customHeight="1" spans="1:7">
      <c r="A5" s="12" t="s">
        <v>167</v>
      </c>
      <c r="B5" s="13" t="s">
        <v>168</v>
      </c>
      <c r="C5" s="14"/>
      <c r="D5" s="27"/>
      <c r="E5" s="39"/>
      <c r="F5" s="39"/>
      <c r="G5" s="40"/>
    </row>
    <row r="6" ht="19.95" customHeight="1" spans="1:7">
      <c r="A6" s="12" t="s">
        <v>169</v>
      </c>
      <c r="B6" s="13" t="s">
        <v>170</v>
      </c>
      <c r="C6" s="14" t="s">
        <v>133</v>
      </c>
      <c r="D6" s="27">
        <v>10</v>
      </c>
      <c r="E6" s="38"/>
      <c r="F6" s="39">
        <f>D6*E6</f>
        <v>0</v>
      </c>
      <c r="G6" s="40">
        <v>357.16</v>
      </c>
    </row>
    <row r="7" ht="19.95" customHeight="1" spans="1:7">
      <c r="A7" s="12" t="s">
        <v>171</v>
      </c>
      <c r="B7" s="13" t="s">
        <v>172</v>
      </c>
      <c r="C7" s="14"/>
      <c r="D7" s="27"/>
      <c r="E7" s="39"/>
      <c r="F7" s="39"/>
      <c r="G7" s="40"/>
    </row>
    <row r="8" ht="19.95" customHeight="1" spans="1:7">
      <c r="A8" s="41" t="s">
        <v>122</v>
      </c>
      <c r="B8" s="31" t="s">
        <v>173</v>
      </c>
      <c r="C8" s="42" t="s">
        <v>133</v>
      </c>
      <c r="D8" s="33">
        <v>15</v>
      </c>
      <c r="E8" s="39"/>
      <c r="F8" s="39">
        <f t="shared" ref="F8:F32" si="0">D8*E8</f>
        <v>0</v>
      </c>
      <c r="G8" s="40">
        <v>603.36</v>
      </c>
    </row>
    <row r="9" ht="19.95" customHeight="1" spans="1:7">
      <c r="A9" s="41" t="s">
        <v>125</v>
      </c>
      <c r="B9" s="43" t="s">
        <v>174</v>
      </c>
      <c r="C9" s="42" t="s">
        <v>133</v>
      </c>
      <c r="D9" s="33">
        <v>5</v>
      </c>
      <c r="E9" s="39"/>
      <c r="F9" s="39">
        <f t="shared" si="0"/>
        <v>0</v>
      </c>
      <c r="G9" s="40">
        <v>182.36</v>
      </c>
    </row>
    <row r="10" ht="19.95" customHeight="1" spans="1:7">
      <c r="A10" s="41" t="s">
        <v>171</v>
      </c>
      <c r="B10" s="43" t="s">
        <v>175</v>
      </c>
      <c r="C10" s="42"/>
      <c r="D10" s="33"/>
      <c r="E10" s="38"/>
      <c r="F10" s="39"/>
      <c r="G10" s="40"/>
    </row>
    <row r="11" ht="19.95" customHeight="1" spans="1:7">
      <c r="A11" s="41" t="s">
        <v>149</v>
      </c>
      <c r="B11" s="43" t="s">
        <v>176</v>
      </c>
      <c r="C11" s="42" t="s">
        <v>133</v>
      </c>
      <c r="D11" s="33">
        <v>50</v>
      </c>
      <c r="E11" s="38"/>
      <c r="F11" s="39">
        <f t="shared" si="0"/>
        <v>0</v>
      </c>
      <c r="G11" s="40">
        <v>603.91</v>
      </c>
    </row>
    <row r="12" ht="19.95" customHeight="1" spans="1:7">
      <c r="A12" s="41" t="s">
        <v>177</v>
      </c>
      <c r="B12" s="43" t="s">
        <v>178</v>
      </c>
      <c r="C12" s="42" t="s">
        <v>133</v>
      </c>
      <c r="D12" s="33">
        <f>70</f>
        <v>70</v>
      </c>
      <c r="E12" s="38"/>
      <c r="F12" s="39">
        <f t="shared" si="0"/>
        <v>0</v>
      </c>
      <c r="G12" s="40">
        <v>623.91</v>
      </c>
    </row>
    <row r="13" ht="19.95" customHeight="1" spans="1:7">
      <c r="A13" s="41" t="s">
        <v>179</v>
      </c>
      <c r="B13" s="43" t="s">
        <v>180</v>
      </c>
      <c r="C13" s="42" t="s">
        <v>133</v>
      </c>
      <c r="D13" s="33">
        <v>30</v>
      </c>
      <c r="E13" s="38"/>
      <c r="F13" s="39">
        <f t="shared" si="0"/>
        <v>0</v>
      </c>
      <c r="G13" s="40">
        <v>643.91</v>
      </c>
    </row>
    <row r="14" ht="19.95" customHeight="1" spans="1:7">
      <c r="A14" s="12" t="s">
        <v>181</v>
      </c>
      <c r="B14" s="13" t="s">
        <v>182</v>
      </c>
      <c r="C14" s="14"/>
      <c r="D14" s="27"/>
      <c r="E14" s="38"/>
      <c r="F14" s="39"/>
      <c r="G14" s="40"/>
    </row>
    <row r="15" ht="19.95" customHeight="1" spans="1:7">
      <c r="A15" s="12" t="s">
        <v>122</v>
      </c>
      <c r="B15" s="13" t="s">
        <v>183</v>
      </c>
      <c r="C15" s="14" t="s">
        <v>124</v>
      </c>
      <c r="D15" s="27">
        <v>18000</v>
      </c>
      <c r="E15" s="38"/>
      <c r="F15" s="39">
        <f t="shared" si="0"/>
        <v>0</v>
      </c>
      <c r="G15" s="40">
        <v>2.8</v>
      </c>
    </row>
    <row r="16" ht="19.95" customHeight="1" spans="1:7">
      <c r="A16" s="12" t="s">
        <v>125</v>
      </c>
      <c r="B16" s="13" t="s">
        <v>184</v>
      </c>
      <c r="C16" s="14" t="s">
        <v>124</v>
      </c>
      <c r="D16" s="27">
        <v>8000</v>
      </c>
      <c r="E16" s="38"/>
      <c r="F16" s="39">
        <f t="shared" si="0"/>
        <v>0</v>
      </c>
      <c r="G16" s="40">
        <v>6.5</v>
      </c>
    </row>
    <row r="17" ht="19.95" customHeight="1" spans="1:7">
      <c r="A17" s="41" t="s">
        <v>185</v>
      </c>
      <c r="B17" s="43" t="s">
        <v>186</v>
      </c>
      <c r="C17" s="42"/>
      <c r="D17" s="33"/>
      <c r="E17" s="38"/>
      <c r="F17" s="38"/>
      <c r="G17" s="40"/>
    </row>
    <row r="18" ht="19.95" customHeight="1" spans="1:7">
      <c r="A18" s="41" t="s">
        <v>187</v>
      </c>
      <c r="B18" s="43" t="s">
        <v>188</v>
      </c>
      <c r="C18" s="42"/>
      <c r="D18" s="33"/>
      <c r="E18" s="38"/>
      <c r="F18" s="38"/>
      <c r="G18" s="40"/>
    </row>
    <row r="19" ht="19.95" customHeight="1" spans="1:7">
      <c r="A19" s="41" t="s">
        <v>122</v>
      </c>
      <c r="B19" s="43" t="s">
        <v>189</v>
      </c>
      <c r="C19" s="42" t="s">
        <v>133</v>
      </c>
      <c r="D19" s="33">
        <v>280</v>
      </c>
      <c r="E19" s="38"/>
      <c r="F19" s="38">
        <f t="shared" si="0"/>
        <v>0</v>
      </c>
      <c r="G19" s="40">
        <v>1552.09</v>
      </c>
    </row>
    <row r="20" ht="19.95" customHeight="1" spans="1:7">
      <c r="A20" s="41" t="s">
        <v>125</v>
      </c>
      <c r="B20" s="43" t="s">
        <v>190</v>
      </c>
      <c r="C20" s="42" t="s">
        <v>133</v>
      </c>
      <c r="D20" s="33">
        <v>454</v>
      </c>
      <c r="E20" s="38"/>
      <c r="F20" s="38">
        <f t="shared" si="0"/>
        <v>0</v>
      </c>
      <c r="G20" s="40">
        <v>1758.72</v>
      </c>
    </row>
    <row r="21" ht="19.95" customHeight="1" spans="1:7">
      <c r="A21" s="41" t="s">
        <v>135</v>
      </c>
      <c r="B21" s="43" t="s">
        <v>191</v>
      </c>
      <c r="C21" s="42" t="s">
        <v>133</v>
      </c>
      <c r="D21" s="33">
        <v>280</v>
      </c>
      <c r="E21" s="38"/>
      <c r="F21" s="38">
        <f t="shared" si="0"/>
        <v>0</v>
      </c>
      <c r="G21" s="40">
        <v>1890.8</v>
      </c>
    </row>
    <row r="22" ht="19.95" customHeight="1" spans="1:7">
      <c r="A22" s="41" t="s">
        <v>192</v>
      </c>
      <c r="B22" s="43" t="s">
        <v>193</v>
      </c>
      <c r="C22" s="42"/>
      <c r="D22" s="33"/>
      <c r="E22" s="38"/>
      <c r="F22" s="38"/>
      <c r="G22" s="40"/>
    </row>
    <row r="23" ht="19.95" customHeight="1" spans="1:7">
      <c r="A23" s="41" t="s">
        <v>122</v>
      </c>
      <c r="B23" s="43" t="s">
        <v>194</v>
      </c>
      <c r="C23" s="42" t="s">
        <v>133</v>
      </c>
      <c r="D23" s="33">
        <v>260</v>
      </c>
      <c r="E23" s="38"/>
      <c r="F23" s="38">
        <f t="shared" si="0"/>
        <v>0</v>
      </c>
      <c r="G23" s="40">
        <v>1456.24</v>
      </c>
    </row>
    <row r="24" ht="19.95" customHeight="1" spans="1:7">
      <c r="A24" s="41" t="s">
        <v>125</v>
      </c>
      <c r="B24" s="43" t="s">
        <v>195</v>
      </c>
      <c r="C24" s="42" t="s">
        <v>133</v>
      </c>
      <c r="D24" s="33">
        <v>260</v>
      </c>
      <c r="E24" s="38"/>
      <c r="F24" s="38">
        <f t="shared" si="0"/>
        <v>0</v>
      </c>
      <c r="G24" s="40">
        <v>1456.24</v>
      </c>
    </row>
    <row r="25" ht="19.95" customHeight="1" spans="1:7">
      <c r="A25" s="41" t="s">
        <v>135</v>
      </c>
      <c r="B25" s="43" t="s">
        <v>196</v>
      </c>
      <c r="C25" s="42" t="s">
        <v>133</v>
      </c>
      <c r="D25" s="33">
        <v>260</v>
      </c>
      <c r="E25" s="38"/>
      <c r="F25" s="38">
        <f t="shared" si="0"/>
        <v>0</v>
      </c>
      <c r="G25" s="40">
        <v>1456.24</v>
      </c>
    </row>
    <row r="26" ht="19.95" customHeight="1" spans="1:7">
      <c r="A26" s="41" t="s">
        <v>197</v>
      </c>
      <c r="B26" s="43" t="s">
        <v>198</v>
      </c>
      <c r="C26" s="42"/>
      <c r="D26" s="33"/>
      <c r="E26" s="38"/>
      <c r="F26" s="38"/>
      <c r="G26" s="40"/>
    </row>
    <row r="27" ht="19.95" customHeight="1" spans="1:7">
      <c r="A27" s="12" t="s">
        <v>122</v>
      </c>
      <c r="B27" s="13" t="s">
        <v>199</v>
      </c>
      <c r="C27" s="14" t="s">
        <v>133</v>
      </c>
      <c r="D27" s="27">
        <v>10</v>
      </c>
      <c r="E27" s="38"/>
      <c r="F27" s="39">
        <f t="shared" si="0"/>
        <v>0</v>
      </c>
      <c r="G27" s="40">
        <v>5316.46</v>
      </c>
    </row>
    <row r="28" ht="19.95" customHeight="1" spans="1:7">
      <c r="A28" s="12" t="s">
        <v>125</v>
      </c>
      <c r="B28" s="13" t="s">
        <v>200</v>
      </c>
      <c r="C28" s="14" t="s">
        <v>201</v>
      </c>
      <c r="D28" s="27">
        <v>12000</v>
      </c>
      <c r="E28" s="38"/>
      <c r="F28" s="39">
        <f t="shared" si="0"/>
        <v>0</v>
      </c>
      <c r="G28" s="40">
        <v>9.28</v>
      </c>
    </row>
    <row r="29" ht="19.95" customHeight="1" spans="1:7">
      <c r="A29" s="12" t="s">
        <v>202</v>
      </c>
      <c r="B29" s="13" t="s">
        <v>203</v>
      </c>
      <c r="C29" s="14"/>
      <c r="D29" s="27"/>
      <c r="E29" s="38"/>
      <c r="F29" s="39"/>
      <c r="G29" s="40"/>
    </row>
    <row r="30" ht="19.95" customHeight="1" spans="1:7">
      <c r="A30" s="12" t="s">
        <v>122</v>
      </c>
      <c r="B30" s="13" t="s">
        <v>204</v>
      </c>
      <c r="C30" s="14" t="s">
        <v>205</v>
      </c>
      <c r="D30" s="27" t="s">
        <v>41</v>
      </c>
      <c r="E30" s="38"/>
      <c r="F30" s="39">
        <f t="shared" si="0"/>
        <v>0</v>
      </c>
      <c r="G30" s="40">
        <v>6814.41</v>
      </c>
    </row>
    <row r="31" ht="19.95" customHeight="1" spans="1:7">
      <c r="A31" s="12" t="s">
        <v>206</v>
      </c>
      <c r="B31" s="13" t="s">
        <v>207</v>
      </c>
      <c r="C31" s="14"/>
      <c r="D31" s="27"/>
      <c r="E31" s="38"/>
      <c r="F31" s="39"/>
      <c r="G31" s="40"/>
    </row>
    <row r="32" ht="19.95" customHeight="1" spans="1:7">
      <c r="A32" s="12" t="s">
        <v>208</v>
      </c>
      <c r="B32" s="13" t="s">
        <v>209</v>
      </c>
      <c r="C32" s="14" t="s">
        <v>133</v>
      </c>
      <c r="D32" s="27">
        <v>50</v>
      </c>
      <c r="E32" s="38"/>
      <c r="F32" s="39">
        <f t="shared" si="0"/>
        <v>0</v>
      </c>
      <c r="G32" s="40">
        <v>79.33</v>
      </c>
    </row>
    <row r="33" ht="19.95" customHeight="1" spans="1:7">
      <c r="A33" s="12" t="s">
        <v>210</v>
      </c>
      <c r="B33" s="13" t="s">
        <v>211</v>
      </c>
      <c r="C33" s="14" t="s">
        <v>201</v>
      </c>
      <c r="D33" s="27">
        <v>1200</v>
      </c>
      <c r="E33" s="38"/>
      <c r="F33" s="39">
        <f t="shared" ref="F33:F67" si="1">D33*E33</f>
        <v>0</v>
      </c>
      <c r="G33" s="40">
        <v>70.84</v>
      </c>
    </row>
    <row r="34" ht="19.95" customHeight="1" spans="1:7">
      <c r="A34" s="12" t="s">
        <v>212</v>
      </c>
      <c r="B34" s="13" t="s">
        <v>213</v>
      </c>
      <c r="C34" s="14" t="s">
        <v>201</v>
      </c>
      <c r="D34" s="27">
        <v>2500</v>
      </c>
      <c r="E34" s="38"/>
      <c r="F34" s="39">
        <f t="shared" si="1"/>
        <v>0</v>
      </c>
      <c r="G34" s="40">
        <v>65.72</v>
      </c>
    </row>
    <row r="35" ht="19.95" customHeight="1" spans="1:7">
      <c r="A35" s="12" t="s">
        <v>214</v>
      </c>
      <c r="B35" s="13" t="s">
        <v>215</v>
      </c>
      <c r="C35" s="14" t="s">
        <v>201</v>
      </c>
      <c r="D35" s="27">
        <v>100</v>
      </c>
      <c r="E35" s="38"/>
      <c r="F35" s="39">
        <f t="shared" si="1"/>
        <v>0</v>
      </c>
      <c r="G35" s="40">
        <v>130.42</v>
      </c>
    </row>
    <row r="36" ht="19.95" customHeight="1" spans="1:7">
      <c r="A36" s="12" t="s">
        <v>216</v>
      </c>
      <c r="B36" s="13" t="s">
        <v>217</v>
      </c>
      <c r="C36" s="14" t="s">
        <v>201</v>
      </c>
      <c r="D36" s="27">
        <v>800</v>
      </c>
      <c r="E36" s="38"/>
      <c r="F36" s="39">
        <f t="shared" si="1"/>
        <v>0</v>
      </c>
      <c r="G36" s="40">
        <v>29.07</v>
      </c>
    </row>
    <row r="37" ht="18" customHeight="1" spans="1:7">
      <c r="A37" s="44" t="s">
        <v>218</v>
      </c>
      <c r="B37" s="45" t="s">
        <v>219</v>
      </c>
      <c r="C37" s="46"/>
      <c r="D37" s="27"/>
      <c r="E37" s="38"/>
      <c r="F37" s="39"/>
      <c r="G37" s="47"/>
    </row>
    <row r="38" ht="19.95" customHeight="1" spans="1:7">
      <c r="A38" s="12" t="s">
        <v>122</v>
      </c>
      <c r="B38" s="13" t="s">
        <v>220</v>
      </c>
      <c r="C38" s="14" t="s">
        <v>221</v>
      </c>
      <c r="D38" s="27">
        <v>500</v>
      </c>
      <c r="E38" s="38"/>
      <c r="F38" s="39">
        <f t="shared" si="1"/>
        <v>0</v>
      </c>
      <c r="G38" s="40">
        <v>210.19</v>
      </c>
    </row>
    <row r="39" ht="19.95" customHeight="1" spans="1:7">
      <c r="A39" s="12" t="s">
        <v>125</v>
      </c>
      <c r="B39" s="13" t="s">
        <v>222</v>
      </c>
      <c r="C39" s="14" t="s">
        <v>221</v>
      </c>
      <c r="D39" s="27">
        <v>150</v>
      </c>
      <c r="E39" s="38"/>
      <c r="F39" s="39">
        <f t="shared" si="1"/>
        <v>0</v>
      </c>
      <c r="G39" s="40">
        <v>487.62</v>
      </c>
    </row>
    <row r="40" ht="19.95" customHeight="1" spans="1:7">
      <c r="A40" s="12" t="s">
        <v>135</v>
      </c>
      <c r="B40" s="13" t="s">
        <v>223</v>
      </c>
      <c r="C40" s="14" t="s">
        <v>224</v>
      </c>
      <c r="D40" s="27">
        <v>50</v>
      </c>
      <c r="E40" s="38"/>
      <c r="F40" s="39">
        <f t="shared" si="1"/>
        <v>0</v>
      </c>
      <c r="G40" s="40">
        <v>395.72</v>
      </c>
    </row>
    <row r="41" ht="19.95" customHeight="1" spans="1:7">
      <c r="A41" s="12" t="s">
        <v>147</v>
      </c>
      <c r="B41" s="13" t="s">
        <v>225</v>
      </c>
      <c r="C41" s="14" t="s">
        <v>224</v>
      </c>
      <c r="D41" s="27">
        <v>30</v>
      </c>
      <c r="E41" s="38"/>
      <c r="F41" s="39">
        <f t="shared" si="1"/>
        <v>0</v>
      </c>
      <c r="G41" s="40">
        <v>819.29</v>
      </c>
    </row>
    <row r="42" ht="19.95" customHeight="1" spans="1:7">
      <c r="A42" s="12" t="s">
        <v>169</v>
      </c>
      <c r="B42" s="13" t="s">
        <v>226</v>
      </c>
      <c r="C42" s="14" t="s">
        <v>221</v>
      </c>
      <c r="D42" s="27">
        <v>50</v>
      </c>
      <c r="E42" s="38"/>
      <c r="F42" s="39">
        <f t="shared" si="1"/>
        <v>0</v>
      </c>
      <c r="G42" s="40">
        <v>861.19</v>
      </c>
    </row>
    <row r="43" ht="19.95" customHeight="1" spans="1:7">
      <c r="A43" s="12" t="s">
        <v>227</v>
      </c>
      <c r="B43" s="13" t="s">
        <v>228</v>
      </c>
      <c r="C43" s="14" t="s">
        <v>221</v>
      </c>
      <c r="D43" s="27">
        <v>30</v>
      </c>
      <c r="E43" s="38"/>
      <c r="F43" s="39">
        <f t="shared" si="1"/>
        <v>0</v>
      </c>
      <c r="G43" s="40">
        <v>1153.1</v>
      </c>
    </row>
    <row r="44" ht="33" customHeight="1" spans="1:7">
      <c r="A44" s="12" t="s">
        <v>229</v>
      </c>
      <c r="B44" s="45" t="s">
        <v>230</v>
      </c>
      <c r="C44" s="14" t="s">
        <v>231</v>
      </c>
      <c r="D44" s="27">
        <v>50</v>
      </c>
      <c r="E44" s="38"/>
      <c r="F44" s="39">
        <f t="shared" si="1"/>
        <v>0</v>
      </c>
      <c r="G44" s="40">
        <v>753.14</v>
      </c>
    </row>
    <row r="45" ht="19.95" customHeight="1" spans="1:7">
      <c r="A45" s="12" t="s">
        <v>232</v>
      </c>
      <c r="B45" s="13" t="s">
        <v>233</v>
      </c>
      <c r="C45" s="14" t="s">
        <v>133</v>
      </c>
      <c r="D45" s="27">
        <v>10</v>
      </c>
      <c r="E45" s="38"/>
      <c r="F45" s="39">
        <f t="shared" si="1"/>
        <v>0</v>
      </c>
      <c r="G45" s="40">
        <v>827.95</v>
      </c>
    </row>
    <row r="46" ht="19.95" customHeight="1" spans="1:7">
      <c r="A46" s="12" t="s">
        <v>234</v>
      </c>
      <c r="B46" s="13" t="s">
        <v>235</v>
      </c>
      <c r="C46" s="14" t="s">
        <v>133</v>
      </c>
      <c r="D46" s="27">
        <v>10</v>
      </c>
      <c r="E46" s="38"/>
      <c r="F46" s="39">
        <f t="shared" si="1"/>
        <v>0</v>
      </c>
      <c r="G46" s="40">
        <v>841.14</v>
      </c>
    </row>
    <row r="47" ht="31.2" spans="1:7">
      <c r="A47" s="12" t="s">
        <v>236</v>
      </c>
      <c r="B47" s="13" t="s">
        <v>237</v>
      </c>
      <c r="C47" s="14" t="s">
        <v>124</v>
      </c>
      <c r="D47" s="27">
        <v>300</v>
      </c>
      <c r="E47" s="38"/>
      <c r="F47" s="39">
        <f t="shared" si="1"/>
        <v>0</v>
      </c>
      <c r="G47" s="40">
        <v>185.56</v>
      </c>
    </row>
    <row r="48" ht="31.2" spans="1:7">
      <c r="A48" s="12" t="s">
        <v>238</v>
      </c>
      <c r="B48" s="13" t="s">
        <v>239</v>
      </c>
      <c r="C48" s="14" t="s">
        <v>124</v>
      </c>
      <c r="D48" s="27">
        <v>350</v>
      </c>
      <c r="E48" s="38"/>
      <c r="F48" s="39">
        <f t="shared" si="1"/>
        <v>0</v>
      </c>
      <c r="G48" s="40">
        <v>239.5</v>
      </c>
    </row>
    <row r="49" ht="31.2" spans="1:7">
      <c r="A49" s="12" t="s">
        <v>240</v>
      </c>
      <c r="B49" s="13" t="s">
        <v>241</v>
      </c>
      <c r="C49" s="14" t="s">
        <v>124</v>
      </c>
      <c r="D49" s="27">
        <v>120</v>
      </c>
      <c r="E49" s="38"/>
      <c r="F49" s="39">
        <f t="shared" si="1"/>
        <v>0</v>
      </c>
      <c r="G49" s="40">
        <v>273.43</v>
      </c>
    </row>
    <row r="50" ht="19.95" customHeight="1" spans="1:7">
      <c r="A50" s="12" t="s">
        <v>242</v>
      </c>
      <c r="B50" s="13" t="s">
        <v>243</v>
      </c>
      <c r="C50" s="14" t="s">
        <v>124</v>
      </c>
      <c r="D50" s="27">
        <v>50</v>
      </c>
      <c r="E50" s="38"/>
      <c r="F50" s="39">
        <f t="shared" si="1"/>
        <v>0</v>
      </c>
      <c r="G50" s="40">
        <v>180.55</v>
      </c>
    </row>
    <row r="51" ht="19.95" customHeight="1" spans="1:7">
      <c r="A51" s="12" t="s">
        <v>244</v>
      </c>
      <c r="B51" s="13" t="s">
        <v>245</v>
      </c>
      <c r="C51" s="14" t="s">
        <v>124</v>
      </c>
      <c r="D51" s="27">
        <v>3000</v>
      </c>
      <c r="E51" s="38"/>
      <c r="F51" s="39">
        <f t="shared" si="1"/>
        <v>0</v>
      </c>
      <c r="G51" s="40">
        <v>157.99</v>
      </c>
    </row>
    <row r="52" ht="19.95" customHeight="1" spans="1:7">
      <c r="A52" s="12" t="s">
        <v>246</v>
      </c>
      <c r="B52" s="13" t="s">
        <v>247</v>
      </c>
      <c r="C52" s="14"/>
      <c r="D52" s="27"/>
      <c r="E52" s="38"/>
      <c r="F52" s="39"/>
      <c r="G52" s="40"/>
    </row>
    <row r="53" ht="19.95" customHeight="1" spans="1:7">
      <c r="A53" s="12" t="s">
        <v>122</v>
      </c>
      <c r="B53" s="13" t="s">
        <v>248</v>
      </c>
      <c r="C53" s="14" t="s">
        <v>249</v>
      </c>
      <c r="D53" s="27">
        <v>200</v>
      </c>
      <c r="E53" s="38"/>
      <c r="F53" s="39">
        <f t="shared" si="1"/>
        <v>0</v>
      </c>
      <c r="G53" s="40">
        <v>220</v>
      </c>
    </row>
    <row r="54" ht="19.95" customHeight="1" spans="1:7">
      <c r="A54" s="12" t="s">
        <v>125</v>
      </c>
      <c r="B54" s="13" t="s">
        <v>250</v>
      </c>
      <c r="C54" s="14" t="s">
        <v>251</v>
      </c>
      <c r="D54" s="27">
        <v>10</v>
      </c>
      <c r="E54" s="38"/>
      <c r="F54" s="39">
        <f t="shared" si="1"/>
        <v>0</v>
      </c>
      <c r="G54" s="40">
        <v>1150.14</v>
      </c>
    </row>
    <row r="55" ht="19.95" customHeight="1" spans="1:7">
      <c r="A55" s="12" t="s">
        <v>135</v>
      </c>
      <c r="B55" s="13" t="s">
        <v>252</v>
      </c>
      <c r="C55" s="14" t="s">
        <v>251</v>
      </c>
      <c r="D55" s="27">
        <v>10</v>
      </c>
      <c r="E55" s="39"/>
      <c r="F55" s="39">
        <f t="shared" si="1"/>
        <v>0</v>
      </c>
      <c r="G55" s="40">
        <v>952.92</v>
      </c>
    </row>
    <row r="56" ht="19.95" customHeight="1" spans="1:7">
      <c r="A56" s="12" t="s">
        <v>147</v>
      </c>
      <c r="B56" s="13" t="s">
        <v>253</v>
      </c>
      <c r="C56" s="14" t="s">
        <v>251</v>
      </c>
      <c r="D56" s="27">
        <v>10</v>
      </c>
      <c r="E56" s="39"/>
      <c r="F56" s="39">
        <f t="shared" si="1"/>
        <v>0</v>
      </c>
      <c r="G56" s="40">
        <v>2899.17</v>
      </c>
    </row>
    <row r="57" ht="19.95" customHeight="1" spans="1:7">
      <c r="A57" s="12" t="s">
        <v>169</v>
      </c>
      <c r="B57" s="13" t="s">
        <v>254</v>
      </c>
      <c r="C57" s="14" t="s">
        <v>251</v>
      </c>
      <c r="D57" s="27">
        <v>10</v>
      </c>
      <c r="E57" s="39"/>
      <c r="F57" s="39">
        <f t="shared" si="1"/>
        <v>0</v>
      </c>
      <c r="G57" s="40">
        <v>1840.15</v>
      </c>
    </row>
    <row r="58" ht="19.95" customHeight="1" spans="1:7">
      <c r="A58" s="12" t="s">
        <v>255</v>
      </c>
      <c r="B58" s="13" t="s">
        <v>256</v>
      </c>
      <c r="C58" s="14" t="s">
        <v>251</v>
      </c>
      <c r="D58" s="27">
        <v>50</v>
      </c>
      <c r="E58" s="39"/>
      <c r="F58" s="39">
        <f t="shared" si="1"/>
        <v>0</v>
      </c>
      <c r="G58" s="40">
        <v>389.9</v>
      </c>
    </row>
    <row r="59" ht="19.95" customHeight="1" spans="1:7">
      <c r="A59" s="12" t="s">
        <v>257</v>
      </c>
      <c r="B59" s="13" t="s">
        <v>258</v>
      </c>
      <c r="C59" s="14" t="s">
        <v>251</v>
      </c>
      <c r="D59" s="27">
        <v>50</v>
      </c>
      <c r="E59" s="39"/>
      <c r="F59" s="39">
        <f t="shared" si="1"/>
        <v>0</v>
      </c>
      <c r="G59" s="40">
        <v>835.52</v>
      </c>
    </row>
    <row r="60" ht="19.95" customHeight="1" spans="1:7">
      <c r="A60" s="12" t="s">
        <v>232</v>
      </c>
      <c r="B60" s="13" t="s">
        <v>259</v>
      </c>
      <c r="C60" s="14" t="s">
        <v>251</v>
      </c>
      <c r="D60" s="27">
        <v>50</v>
      </c>
      <c r="E60" s="39"/>
      <c r="F60" s="39">
        <f t="shared" si="1"/>
        <v>0</v>
      </c>
      <c r="G60" s="40">
        <v>706.98</v>
      </c>
    </row>
    <row r="61" ht="19.95" customHeight="1" spans="1:7">
      <c r="A61" s="12" t="s">
        <v>234</v>
      </c>
      <c r="B61" s="13" t="s">
        <v>260</v>
      </c>
      <c r="C61" s="14" t="s">
        <v>251</v>
      </c>
      <c r="D61" s="27">
        <v>20</v>
      </c>
      <c r="E61" s="39"/>
      <c r="F61" s="39">
        <f t="shared" si="1"/>
        <v>0</v>
      </c>
      <c r="G61" s="40">
        <v>804.06</v>
      </c>
    </row>
    <row r="62" ht="19.95" customHeight="1" spans="1:7">
      <c r="A62" s="12" t="s">
        <v>236</v>
      </c>
      <c r="B62" s="13" t="s">
        <v>261</v>
      </c>
      <c r="C62" s="14" t="s">
        <v>251</v>
      </c>
      <c r="D62" s="27">
        <v>10</v>
      </c>
      <c r="E62" s="39"/>
      <c r="F62" s="39">
        <f t="shared" si="1"/>
        <v>0</v>
      </c>
      <c r="G62" s="40">
        <v>921.15</v>
      </c>
    </row>
    <row r="63" ht="19.95" customHeight="1" spans="1:7">
      <c r="A63" s="12" t="s">
        <v>238</v>
      </c>
      <c r="B63" s="13" t="s">
        <v>262</v>
      </c>
      <c r="C63" s="14" t="s">
        <v>251</v>
      </c>
      <c r="D63" s="27">
        <v>20</v>
      </c>
      <c r="E63" s="39"/>
      <c r="F63" s="39">
        <f t="shared" si="1"/>
        <v>0</v>
      </c>
      <c r="G63" s="40">
        <v>2013.75</v>
      </c>
    </row>
    <row r="64" ht="19.95" customHeight="1" spans="1:7">
      <c r="A64" s="12" t="s">
        <v>240</v>
      </c>
      <c r="B64" s="13" t="s">
        <v>263</v>
      </c>
      <c r="C64" s="14" t="s">
        <v>251</v>
      </c>
      <c r="D64" s="27">
        <v>50</v>
      </c>
      <c r="E64" s="39"/>
      <c r="F64" s="39">
        <f t="shared" si="1"/>
        <v>0</v>
      </c>
      <c r="G64" s="40">
        <v>1542.5</v>
      </c>
    </row>
    <row r="65" ht="19.95" customHeight="1" spans="1:7">
      <c r="A65" s="12" t="s">
        <v>264</v>
      </c>
      <c r="B65" s="13" t="s">
        <v>265</v>
      </c>
      <c r="C65" s="14" t="s">
        <v>266</v>
      </c>
      <c r="D65" s="27">
        <v>40</v>
      </c>
      <c r="E65" s="38"/>
      <c r="F65" s="39">
        <f t="shared" si="1"/>
        <v>0</v>
      </c>
      <c r="G65" s="40">
        <v>1250.61</v>
      </c>
    </row>
    <row r="66" ht="19.95" customHeight="1" spans="1:7">
      <c r="A66" s="12" t="s">
        <v>267</v>
      </c>
      <c r="B66" s="13" t="s">
        <v>268</v>
      </c>
      <c r="C66" s="14" t="s">
        <v>266</v>
      </c>
      <c r="D66" s="27">
        <v>40</v>
      </c>
      <c r="E66" s="38"/>
      <c r="F66" s="39">
        <f t="shared" si="1"/>
        <v>0</v>
      </c>
      <c r="G66" s="40">
        <v>736.98</v>
      </c>
    </row>
    <row r="67" ht="19.95" customHeight="1" spans="1:7">
      <c r="A67" s="12" t="s">
        <v>269</v>
      </c>
      <c r="B67" s="45" t="s">
        <v>270</v>
      </c>
      <c r="C67" s="14" t="s">
        <v>271</v>
      </c>
      <c r="D67" s="27">
        <v>400000</v>
      </c>
      <c r="E67" s="38"/>
      <c r="F67" s="39">
        <f t="shared" si="1"/>
        <v>0</v>
      </c>
      <c r="G67" s="40">
        <v>0.6</v>
      </c>
    </row>
    <row r="68" ht="19.95" customHeight="1" spans="1:7">
      <c r="A68" s="19"/>
      <c r="B68" s="13"/>
      <c r="C68" s="14"/>
      <c r="D68" s="27"/>
      <c r="E68" s="48"/>
      <c r="F68" s="48"/>
      <c r="G68" s="48"/>
    </row>
    <row r="69" ht="30" customHeight="1" spans="1:7">
      <c r="A69" s="20" t="s">
        <v>272</v>
      </c>
      <c r="B69" s="20"/>
      <c r="C69" s="21">
        <f>SUM(F5:F68)</f>
        <v>0</v>
      </c>
      <c r="D69" s="22"/>
      <c r="E69" s="21"/>
      <c r="F69" s="21"/>
      <c r="G69" s="35" t="s">
        <v>119</v>
      </c>
    </row>
    <row r="70" ht="46.95" customHeight="1" spans="1:7">
      <c r="A70" s="24"/>
      <c r="B70" s="24"/>
      <c r="C70" s="24"/>
      <c r="D70" s="36"/>
      <c r="E70" s="24"/>
      <c r="F70" s="24"/>
      <c r="G70" s="24"/>
    </row>
  </sheetData>
  <sheetProtection algorithmName="SHA-512" hashValue="S5QJr+zZ1SK2DCfw+/ba1Su0NzDzgzS67smv5Ez+Lz+oU+6J5QXr1YWRkr3JYr5NTDDV5/nvjGsB098N7b7Ptg==" saltValue="xZSPa3Iut+olve9VAOMpCg==" spinCount="100000" sheet="1" autoFilter="0" objects="1"/>
  <protectedRanges>
    <protectedRange sqref="E5:F67" name="区域1"/>
  </protectedRanges>
  <mergeCells count="5">
    <mergeCell ref="A1:G1"/>
    <mergeCell ref="A2:G2"/>
    <mergeCell ref="A3:G3"/>
    <mergeCell ref="A69:B69"/>
    <mergeCell ref="C69:D69"/>
  </mergeCells>
  <pageMargins left="0.751388888888889" right="0.751388888888889" top="1" bottom="1" header="0.5" footer="0.5"/>
  <pageSetup paperSize="9" fitToWidth="595" fitToHeight="832" orientation="landscape"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G22"/>
  <sheetViews>
    <sheetView view="pageBreakPreview" zoomScaleNormal="145" topLeftCell="A2" workbookViewId="0">
      <pane xSplit="1" ySplit="3" topLeftCell="B5" activePane="bottomRight" state="frozen"/>
      <selection/>
      <selection pane="topRight"/>
      <selection pane="bottomLeft"/>
      <selection pane="bottomRight" activeCell="E6" sqref="E6:E19"/>
    </sheetView>
  </sheetViews>
  <sheetFormatPr defaultColWidth="9.11111111111111" defaultRowHeight="13.2" outlineLevelCol="6"/>
  <cols>
    <col min="1" max="1" width="8.44444444444444" customWidth="1"/>
    <col min="2" max="2" width="60.7777777777778" customWidth="1"/>
    <col min="3" max="3" width="8.11111111111111" customWidth="1"/>
    <col min="4" max="4" width="11.4444444444444" customWidth="1"/>
    <col min="5" max="5" width="14.7777777777778" customWidth="1"/>
    <col min="6" max="7" width="15.7777777777778" customWidth="1"/>
    <col min="9" max="9" width="9.11111111111111" style="37"/>
  </cols>
  <sheetData>
    <row r="1" ht="28.05" customHeight="1" spans="1:7">
      <c r="A1" s="2" t="s">
        <v>59</v>
      </c>
      <c r="B1" s="2"/>
      <c r="C1" s="2"/>
      <c r="D1" s="3"/>
      <c r="E1" s="2"/>
      <c r="F1" s="2"/>
      <c r="G1" s="2"/>
    </row>
    <row r="2" ht="9" customHeight="1" spans="1:7">
      <c r="A2" s="4"/>
      <c r="B2" s="4"/>
      <c r="C2" s="4"/>
      <c r="D2" s="5"/>
      <c r="E2" s="4"/>
      <c r="F2" s="4"/>
      <c r="G2" s="4"/>
    </row>
    <row r="3" ht="25.05" customHeight="1" spans="1:7">
      <c r="A3" s="6" t="s">
        <v>48</v>
      </c>
      <c r="B3" s="6"/>
      <c r="C3" s="6"/>
      <c r="D3" s="7"/>
      <c r="E3" s="6"/>
      <c r="F3" s="6"/>
      <c r="G3" s="6"/>
    </row>
    <row r="4" ht="25.05" customHeight="1" spans="1:7">
      <c r="A4" s="8" t="s">
        <v>60</v>
      </c>
      <c r="B4" s="9" t="s">
        <v>61</v>
      </c>
      <c r="C4" s="9" t="s">
        <v>62</v>
      </c>
      <c r="D4" s="10" t="s">
        <v>63</v>
      </c>
      <c r="E4" s="11" t="s">
        <v>64</v>
      </c>
      <c r="F4" s="11" t="s">
        <v>65</v>
      </c>
      <c r="G4" s="11" t="s">
        <v>66</v>
      </c>
    </row>
    <row r="5" ht="19.95" customHeight="1" spans="1:7">
      <c r="A5" s="12" t="s">
        <v>273</v>
      </c>
      <c r="B5" s="13" t="s">
        <v>274</v>
      </c>
      <c r="C5" s="14"/>
      <c r="D5" s="27"/>
      <c r="E5" s="38"/>
      <c r="F5" s="39"/>
      <c r="G5" s="39"/>
    </row>
    <row r="6" ht="19.95" customHeight="1" spans="1:7">
      <c r="A6" s="12" t="s">
        <v>275</v>
      </c>
      <c r="B6" s="13" t="s">
        <v>276</v>
      </c>
      <c r="C6" s="14" t="s">
        <v>124</v>
      </c>
      <c r="D6" s="27">
        <v>5</v>
      </c>
      <c r="E6" s="38"/>
      <c r="F6" s="39">
        <f>D6*E6</f>
        <v>0</v>
      </c>
      <c r="G6" s="39">
        <v>103.8</v>
      </c>
    </row>
    <row r="7" ht="19.95" customHeight="1" spans="1:7">
      <c r="A7" s="12" t="s">
        <v>277</v>
      </c>
      <c r="B7" s="13" t="s">
        <v>278</v>
      </c>
      <c r="C7" s="14" t="s">
        <v>124</v>
      </c>
      <c r="D7" s="27">
        <v>5</v>
      </c>
      <c r="E7" s="38"/>
      <c r="F7" s="39">
        <f>D7*E7</f>
        <v>0</v>
      </c>
      <c r="G7" s="39">
        <v>124.5</v>
      </c>
    </row>
    <row r="8" ht="19.95" customHeight="1" spans="1:7">
      <c r="A8" s="12" t="s">
        <v>279</v>
      </c>
      <c r="B8" s="13" t="s">
        <v>280</v>
      </c>
      <c r="C8" s="14"/>
      <c r="D8" s="27"/>
      <c r="E8" s="38"/>
      <c r="F8" s="39"/>
      <c r="G8" s="39"/>
    </row>
    <row r="9" ht="19.95" customHeight="1" spans="1:7">
      <c r="A9" s="12" t="s">
        <v>147</v>
      </c>
      <c r="B9" s="13" t="s">
        <v>281</v>
      </c>
      <c r="C9" s="14" t="s">
        <v>133</v>
      </c>
      <c r="D9" s="27">
        <v>10</v>
      </c>
      <c r="E9" s="38"/>
      <c r="F9" s="39">
        <f t="shared" ref="F9:F19" si="0">D9*E9</f>
        <v>0</v>
      </c>
      <c r="G9" s="39">
        <v>1259.5</v>
      </c>
    </row>
    <row r="10" ht="19.95" customHeight="1" spans="1:7">
      <c r="A10" s="12" t="s">
        <v>282</v>
      </c>
      <c r="B10" s="13" t="s">
        <v>283</v>
      </c>
      <c r="C10" s="14"/>
      <c r="D10" s="27"/>
      <c r="E10" s="38"/>
      <c r="F10" s="39"/>
      <c r="G10" s="39"/>
    </row>
    <row r="11" ht="19.95" customHeight="1" spans="1:7">
      <c r="A11" s="12" t="s">
        <v>125</v>
      </c>
      <c r="B11" s="13" t="s">
        <v>284</v>
      </c>
      <c r="C11" s="14" t="s">
        <v>133</v>
      </c>
      <c r="D11" s="27">
        <v>10</v>
      </c>
      <c r="E11" s="38"/>
      <c r="F11" s="39">
        <f t="shared" si="0"/>
        <v>0</v>
      </c>
      <c r="G11" s="39">
        <v>1348.81</v>
      </c>
    </row>
    <row r="12" ht="19.95" customHeight="1" spans="1:7">
      <c r="A12" s="12" t="s">
        <v>285</v>
      </c>
      <c r="B12" s="13" t="s">
        <v>286</v>
      </c>
      <c r="C12" s="14"/>
      <c r="D12" s="27"/>
      <c r="E12" s="38"/>
      <c r="F12" s="39"/>
      <c r="G12" s="39"/>
    </row>
    <row r="13" ht="19.95" customHeight="1" spans="1:7">
      <c r="A13" s="12" t="s">
        <v>122</v>
      </c>
      <c r="B13" s="13" t="s">
        <v>287</v>
      </c>
      <c r="C13" s="14" t="s">
        <v>201</v>
      </c>
      <c r="D13" s="27">
        <v>10</v>
      </c>
      <c r="E13" s="38"/>
      <c r="F13" s="39">
        <f t="shared" si="0"/>
        <v>0</v>
      </c>
      <c r="G13" s="39">
        <v>1233.94</v>
      </c>
    </row>
    <row r="14" ht="19.95" customHeight="1" spans="1:7">
      <c r="A14" s="12" t="s">
        <v>125</v>
      </c>
      <c r="B14" s="13" t="s">
        <v>288</v>
      </c>
      <c r="C14" s="14" t="s">
        <v>201</v>
      </c>
      <c r="D14" s="27">
        <v>10</v>
      </c>
      <c r="E14" s="38"/>
      <c r="F14" s="39">
        <f t="shared" si="0"/>
        <v>0</v>
      </c>
      <c r="G14" s="39">
        <v>1497.75</v>
      </c>
    </row>
    <row r="15" ht="19.95" customHeight="1" spans="1:7">
      <c r="A15" s="12" t="s">
        <v>135</v>
      </c>
      <c r="B15" s="13" t="s">
        <v>289</v>
      </c>
      <c r="C15" s="14" t="s">
        <v>201</v>
      </c>
      <c r="D15" s="27">
        <v>10</v>
      </c>
      <c r="E15" s="38"/>
      <c r="F15" s="39">
        <f t="shared" si="0"/>
        <v>0</v>
      </c>
      <c r="G15" s="39">
        <v>1604.17</v>
      </c>
    </row>
    <row r="16" ht="19.95" customHeight="1" spans="1:7">
      <c r="A16" s="12" t="s">
        <v>147</v>
      </c>
      <c r="B16" s="13" t="s">
        <v>290</v>
      </c>
      <c r="C16" s="14" t="s">
        <v>133</v>
      </c>
      <c r="D16" s="27">
        <v>20</v>
      </c>
      <c r="E16" s="38"/>
      <c r="F16" s="39">
        <f t="shared" si="0"/>
        <v>0</v>
      </c>
      <c r="G16" s="39">
        <v>1385</v>
      </c>
    </row>
    <row r="17" ht="31.2" spans="1:7">
      <c r="A17" s="12" t="s">
        <v>291</v>
      </c>
      <c r="B17" s="13" t="s">
        <v>292</v>
      </c>
      <c r="C17" s="14" t="s">
        <v>221</v>
      </c>
      <c r="D17" s="27">
        <v>10</v>
      </c>
      <c r="E17" s="38"/>
      <c r="F17" s="39">
        <f t="shared" si="0"/>
        <v>0</v>
      </c>
      <c r="G17" s="39">
        <v>142.71</v>
      </c>
    </row>
    <row r="18" ht="31.2" spans="1:7">
      <c r="A18" s="12" t="s">
        <v>293</v>
      </c>
      <c r="B18" s="13" t="s">
        <v>294</v>
      </c>
      <c r="C18" s="14" t="s">
        <v>201</v>
      </c>
      <c r="D18" s="27">
        <v>500</v>
      </c>
      <c r="E18" s="38"/>
      <c r="F18" s="39">
        <f t="shared" si="0"/>
        <v>0</v>
      </c>
      <c r="G18" s="39">
        <v>10.18</v>
      </c>
    </row>
    <row r="19" ht="31.2" spans="1:7">
      <c r="A19" s="12" t="s">
        <v>295</v>
      </c>
      <c r="B19" s="13" t="s">
        <v>296</v>
      </c>
      <c r="C19" s="14" t="s">
        <v>124</v>
      </c>
      <c r="D19" s="27">
        <v>1000</v>
      </c>
      <c r="E19" s="38"/>
      <c r="F19" s="39">
        <f t="shared" si="0"/>
        <v>0</v>
      </c>
      <c r="G19" s="39">
        <v>15.5</v>
      </c>
    </row>
    <row r="20" ht="19.95" customHeight="1" spans="1:7">
      <c r="A20" s="19"/>
      <c r="B20" s="13"/>
      <c r="C20" s="14"/>
      <c r="D20" s="27"/>
      <c r="E20" s="39"/>
      <c r="F20" s="39"/>
      <c r="G20" s="39"/>
    </row>
    <row r="21" ht="30" customHeight="1" spans="1:7">
      <c r="A21" s="20" t="s">
        <v>297</v>
      </c>
      <c r="B21" s="20"/>
      <c r="C21" s="21">
        <f>SUM(F5:F20)</f>
        <v>0</v>
      </c>
      <c r="D21" s="22"/>
      <c r="E21" s="21"/>
      <c r="F21" s="21"/>
      <c r="G21" s="35" t="s">
        <v>119</v>
      </c>
    </row>
    <row r="22" ht="46.95" customHeight="1" spans="1:7">
      <c r="A22" s="24"/>
      <c r="B22" s="24"/>
      <c r="C22" s="24"/>
      <c r="D22" s="36"/>
      <c r="E22" s="24"/>
      <c r="F22" s="24"/>
      <c r="G22" s="24"/>
    </row>
  </sheetData>
  <sheetProtection algorithmName="SHA-512" hashValue="kGZxef5Ol6CsKGIphJSlRalHgorHajGRJu0Hk2aAeJ3JmF9rTTC77zQvm1Yx5RJNaYdW4rTS4s307WcH6i+V9A==" saltValue="t39q+ERO2Q0gEQfb4l+wBw==" spinCount="100000" sheet="1" autoFilter="0" objects="1"/>
  <protectedRanges>
    <protectedRange sqref="E5:F19" name="区域1"/>
  </protectedRanges>
  <mergeCells count="5">
    <mergeCell ref="A1:G1"/>
    <mergeCell ref="A2:G2"/>
    <mergeCell ref="A3:G3"/>
    <mergeCell ref="A21:B21"/>
    <mergeCell ref="C21:D21"/>
  </mergeCells>
  <pageMargins left="0.75" right="0.75" top="1" bottom="1" header="0.5" footer="0.5"/>
  <pageSetup paperSize="9" scale="93" fitToWidth="595" fitToHeight="832" orientation="landscape"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G37"/>
  <sheetViews>
    <sheetView view="pageBreakPreview" zoomScaleNormal="145" workbookViewId="0">
      <pane xSplit="1" ySplit="4" topLeftCell="B25" activePane="bottomRight" state="frozen"/>
      <selection/>
      <selection pane="topRight"/>
      <selection pane="bottomLeft"/>
      <selection pane="bottomRight" activeCell="E35" sqref="E35"/>
    </sheetView>
  </sheetViews>
  <sheetFormatPr defaultColWidth="9.11111111111111" defaultRowHeight="13.2" outlineLevelCol="6"/>
  <cols>
    <col min="1" max="1" width="8.44444444444444" customWidth="1"/>
    <col min="2" max="2" width="60.7777777777778" customWidth="1"/>
    <col min="3" max="3" width="8.11111111111111" customWidth="1"/>
    <col min="4" max="4" width="11.4444444444444" customWidth="1"/>
    <col min="5" max="5" width="14.8888888888889" customWidth="1"/>
    <col min="6" max="7" width="15.7777777777778" customWidth="1"/>
  </cols>
  <sheetData>
    <row r="1" ht="28.05" customHeight="1" spans="1:7">
      <c r="A1" s="2" t="s">
        <v>59</v>
      </c>
      <c r="B1" s="2"/>
      <c r="C1" s="2"/>
      <c r="D1" s="3"/>
      <c r="E1" s="2"/>
      <c r="F1" s="2"/>
      <c r="G1" s="2"/>
    </row>
    <row r="2" ht="13.05" customHeight="1" spans="1:7">
      <c r="A2" s="4"/>
      <c r="B2" s="4"/>
      <c r="C2" s="4"/>
      <c r="D2" s="5"/>
      <c r="E2" s="4"/>
      <c r="F2" s="4"/>
      <c r="G2" s="4"/>
    </row>
    <row r="3" ht="25.05" customHeight="1" spans="1:7">
      <c r="A3" s="6" t="s">
        <v>50</v>
      </c>
      <c r="B3" s="6"/>
      <c r="C3" s="6"/>
      <c r="D3" s="7"/>
      <c r="E3" s="6"/>
      <c r="F3" s="6"/>
      <c r="G3" s="6"/>
    </row>
    <row r="4" ht="25.05" customHeight="1" spans="1:7">
      <c r="A4" s="8" t="s">
        <v>60</v>
      </c>
      <c r="B4" s="9" t="s">
        <v>61</v>
      </c>
      <c r="C4" s="9" t="s">
        <v>62</v>
      </c>
      <c r="D4" s="10" t="s">
        <v>63</v>
      </c>
      <c r="E4" s="11" t="s">
        <v>64</v>
      </c>
      <c r="F4" s="11" t="s">
        <v>65</v>
      </c>
      <c r="G4" s="11" t="s">
        <v>66</v>
      </c>
    </row>
    <row r="5" ht="19.95" customHeight="1" spans="1:7">
      <c r="A5" s="12" t="s">
        <v>298</v>
      </c>
      <c r="B5" s="13" t="s">
        <v>299</v>
      </c>
      <c r="C5" s="14"/>
      <c r="D5" s="27"/>
      <c r="E5" s="28"/>
      <c r="F5" s="28"/>
      <c r="G5" s="28"/>
    </row>
    <row r="6" ht="19.95" customHeight="1" spans="1:7">
      <c r="A6" s="12" t="s">
        <v>122</v>
      </c>
      <c r="B6" s="13" t="s">
        <v>300</v>
      </c>
      <c r="C6" s="14"/>
      <c r="D6" s="27"/>
      <c r="E6" s="28"/>
      <c r="F6" s="28"/>
      <c r="G6" s="28"/>
    </row>
    <row r="7" ht="19.95" customHeight="1" spans="1:7">
      <c r="A7" s="12" t="s">
        <v>155</v>
      </c>
      <c r="B7" s="13" t="s">
        <v>301</v>
      </c>
      <c r="C7" s="14" t="s">
        <v>201</v>
      </c>
      <c r="D7" s="27">
        <v>50</v>
      </c>
      <c r="E7" s="29"/>
      <c r="F7" s="30">
        <f>D7*E7</f>
        <v>0</v>
      </c>
      <c r="G7" s="28">
        <v>232.41</v>
      </c>
    </row>
    <row r="8" ht="19.95" customHeight="1" spans="1:7">
      <c r="A8" s="12" t="s">
        <v>157</v>
      </c>
      <c r="B8" s="13" t="s">
        <v>302</v>
      </c>
      <c r="C8" s="14" t="s">
        <v>201</v>
      </c>
      <c r="D8" s="27">
        <v>50</v>
      </c>
      <c r="E8" s="29"/>
      <c r="F8" s="30">
        <f t="shared" ref="F8:F25" si="0">D8*E8</f>
        <v>0</v>
      </c>
      <c r="G8" s="28">
        <v>278.12</v>
      </c>
    </row>
    <row r="9" ht="19.95" customHeight="1" spans="1:7">
      <c r="A9" s="12" t="s">
        <v>159</v>
      </c>
      <c r="B9" s="13" t="s">
        <v>303</v>
      </c>
      <c r="C9" s="14" t="s">
        <v>201</v>
      </c>
      <c r="D9" s="27">
        <v>20</v>
      </c>
      <c r="E9" s="29"/>
      <c r="F9" s="30">
        <f t="shared" si="0"/>
        <v>0</v>
      </c>
      <c r="G9" s="28">
        <v>323.9</v>
      </c>
    </row>
    <row r="10" ht="19.95" customHeight="1" spans="1:7">
      <c r="A10" s="12" t="s">
        <v>125</v>
      </c>
      <c r="B10" s="13" t="s">
        <v>304</v>
      </c>
      <c r="C10" s="14"/>
      <c r="D10" s="27"/>
      <c r="E10" s="29"/>
      <c r="F10" s="30"/>
      <c r="G10" s="28"/>
    </row>
    <row r="11" ht="19.95" customHeight="1" spans="1:7">
      <c r="A11" s="12" t="s">
        <v>305</v>
      </c>
      <c r="B11" s="13" t="s">
        <v>306</v>
      </c>
      <c r="C11" s="14" t="s">
        <v>201</v>
      </c>
      <c r="D11" s="27">
        <v>50</v>
      </c>
      <c r="E11" s="29"/>
      <c r="F11" s="30">
        <f t="shared" si="0"/>
        <v>0</v>
      </c>
      <c r="G11" s="28">
        <v>375.24</v>
      </c>
    </row>
    <row r="12" ht="19.95" customHeight="1" spans="1:7">
      <c r="A12" s="12" t="s">
        <v>307</v>
      </c>
      <c r="B12" s="13" t="s">
        <v>308</v>
      </c>
      <c r="C12" s="14" t="s">
        <v>201</v>
      </c>
      <c r="D12" s="27">
        <v>50</v>
      </c>
      <c r="E12" s="29"/>
      <c r="F12" s="30">
        <f t="shared" si="0"/>
        <v>0</v>
      </c>
      <c r="G12" s="28">
        <v>400.95</v>
      </c>
    </row>
    <row r="13" ht="19.95" customHeight="1" spans="1:7">
      <c r="A13" s="12" t="s">
        <v>309</v>
      </c>
      <c r="B13" s="13" t="s">
        <v>310</v>
      </c>
      <c r="C13" s="14" t="s">
        <v>201</v>
      </c>
      <c r="D13" s="27">
        <v>50</v>
      </c>
      <c r="E13" s="29"/>
      <c r="F13" s="30">
        <f t="shared" si="0"/>
        <v>0</v>
      </c>
      <c r="G13" s="28">
        <v>436.73</v>
      </c>
    </row>
    <row r="14" ht="19.95" customHeight="1" spans="1:7">
      <c r="A14" s="12" t="s">
        <v>128</v>
      </c>
      <c r="B14" s="13" t="s">
        <v>311</v>
      </c>
      <c r="C14" s="14" t="s">
        <v>231</v>
      </c>
      <c r="D14" s="27">
        <v>20</v>
      </c>
      <c r="E14" s="29"/>
      <c r="F14" s="30">
        <f t="shared" si="0"/>
        <v>0</v>
      </c>
      <c r="G14" s="28">
        <v>154.25</v>
      </c>
    </row>
    <row r="15" ht="19.95" customHeight="1" spans="1:7">
      <c r="A15" s="12" t="s">
        <v>147</v>
      </c>
      <c r="B15" s="13" t="s">
        <v>312</v>
      </c>
      <c r="C15" s="14" t="s">
        <v>201</v>
      </c>
      <c r="D15" s="27">
        <v>50</v>
      </c>
      <c r="E15" s="29"/>
      <c r="F15" s="30">
        <f t="shared" si="0"/>
        <v>0</v>
      </c>
      <c r="G15" s="28">
        <v>102.83</v>
      </c>
    </row>
    <row r="16" ht="19.95" customHeight="1" spans="1:7">
      <c r="A16" s="12" t="s">
        <v>169</v>
      </c>
      <c r="B16" s="13" t="s">
        <v>313</v>
      </c>
      <c r="C16" s="14" t="s">
        <v>231</v>
      </c>
      <c r="D16" s="27">
        <v>20</v>
      </c>
      <c r="E16" s="29"/>
      <c r="F16" s="30">
        <f t="shared" si="0"/>
        <v>0</v>
      </c>
      <c r="G16" s="28">
        <v>19.28</v>
      </c>
    </row>
    <row r="17" ht="19.95" customHeight="1" spans="1:7">
      <c r="A17" s="12" t="s">
        <v>255</v>
      </c>
      <c r="B17" s="13" t="s">
        <v>314</v>
      </c>
      <c r="C17" s="14" t="s">
        <v>231</v>
      </c>
      <c r="D17" s="27">
        <v>20</v>
      </c>
      <c r="E17" s="29"/>
      <c r="F17" s="30">
        <f t="shared" si="0"/>
        <v>0</v>
      </c>
      <c r="G17" s="28">
        <v>220</v>
      </c>
    </row>
    <row r="18" ht="39" customHeight="1" spans="1:7">
      <c r="A18" s="12" t="s">
        <v>315</v>
      </c>
      <c r="B18" s="13" t="s">
        <v>316</v>
      </c>
      <c r="C18" s="14" t="s">
        <v>201</v>
      </c>
      <c r="D18" s="27">
        <v>500</v>
      </c>
      <c r="E18" s="29"/>
      <c r="F18" s="30">
        <f t="shared" si="0"/>
        <v>0</v>
      </c>
      <c r="G18" s="28">
        <v>168.96</v>
      </c>
    </row>
    <row r="19" ht="21" customHeight="1" spans="1:7">
      <c r="A19" s="12" t="s">
        <v>317</v>
      </c>
      <c r="B19" s="13" t="s">
        <v>318</v>
      </c>
      <c r="C19" s="14"/>
      <c r="D19" s="27"/>
      <c r="E19" s="30"/>
      <c r="F19" s="30"/>
      <c r="G19" s="28"/>
    </row>
    <row r="20" ht="35" customHeight="1" spans="1:7">
      <c r="A20" s="12" t="s">
        <v>155</v>
      </c>
      <c r="B20" s="13" t="s">
        <v>319</v>
      </c>
      <c r="C20" s="14" t="s">
        <v>124</v>
      </c>
      <c r="D20" s="27">
        <v>20</v>
      </c>
      <c r="E20" s="30"/>
      <c r="F20" s="30">
        <f t="shared" si="0"/>
        <v>0</v>
      </c>
      <c r="G20" s="28">
        <v>1542.5</v>
      </c>
    </row>
    <row r="21" ht="35" customHeight="1" spans="1:7">
      <c r="A21" s="12" t="s">
        <v>157</v>
      </c>
      <c r="B21" s="31" t="s">
        <v>320</v>
      </c>
      <c r="C21" s="32" t="s">
        <v>124</v>
      </c>
      <c r="D21" s="33">
        <v>20</v>
      </c>
      <c r="E21" s="30"/>
      <c r="F21" s="30">
        <f t="shared" si="0"/>
        <v>0</v>
      </c>
      <c r="G21" s="28">
        <v>1342.5</v>
      </c>
    </row>
    <row r="22" ht="35" customHeight="1" spans="1:7">
      <c r="A22" s="12" t="s">
        <v>125</v>
      </c>
      <c r="B22" s="13" t="s">
        <v>321</v>
      </c>
      <c r="C22" s="14" t="s">
        <v>124</v>
      </c>
      <c r="D22" s="27">
        <v>20</v>
      </c>
      <c r="E22" s="29"/>
      <c r="F22" s="30">
        <f t="shared" si="0"/>
        <v>0</v>
      </c>
      <c r="G22" s="28">
        <v>2627.92</v>
      </c>
    </row>
    <row r="23" ht="35" customHeight="1" spans="1:7">
      <c r="A23" s="12" t="s">
        <v>147</v>
      </c>
      <c r="B23" s="13" t="s">
        <v>322</v>
      </c>
      <c r="C23" s="14" t="s">
        <v>124</v>
      </c>
      <c r="D23" s="27">
        <v>20</v>
      </c>
      <c r="E23" s="30"/>
      <c r="F23" s="30">
        <f t="shared" si="0"/>
        <v>0</v>
      </c>
      <c r="G23" s="28">
        <v>2570.84</v>
      </c>
    </row>
    <row r="24" ht="35" customHeight="1" spans="1:7">
      <c r="A24" s="12" t="s">
        <v>255</v>
      </c>
      <c r="B24" s="13" t="s">
        <v>323</v>
      </c>
      <c r="C24" s="14" t="s">
        <v>124</v>
      </c>
      <c r="D24" s="27">
        <v>20</v>
      </c>
      <c r="E24" s="30"/>
      <c r="F24" s="30">
        <f t="shared" si="0"/>
        <v>0</v>
      </c>
      <c r="G24" s="28">
        <v>514.17</v>
      </c>
    </row>
    <row r="25" ht="35" customHeight="1" spans="1:7">
      <c r="A25" s="12" t="s">
        <v>324</v>
      </c>
      <c r="B25" s="13" t="s">
        <v>325</v>
      </c>
      <c r="C25" s="14" t="s">
        <v>124</v>
      </c>
      <c r="D25" s="27">
        <v>200</v>
      </c>
      <c r="E25" s="30"/>
      <c r="F25" s="30">
        <f t="shared" si="0"/>
        <v>0</v>
      </c>
      <c r="G25" s="28">
        <v>449.9</v>
      </c>
    </row>
    <row r="26" ht="24" customHeight="1" spans="1:7">
      <c r="A26" s="12" t="s">
        <v>326</v>
      </c>
      <c r="B26" s="13" t="s">
        <v>327</v>
      </c>
      <c r="C26" s="14"/>
      <c r="D26" s="27"/>
      <c r="E26" s="30"/>
      <c r="F26" s="30"/>
      <c r="G26" s="28"/>
    </row>
    <row r="27" ht="19.95" customHeight="1" spans="1:7">
      <c r="A27" s="12" t="s">
        <v>122</v>
      </c>
      <c r="B27" s="13" t="s">
        <v>328</v>
      </c>
      <c r="C27" s="14" t="s">
        <v>329</v>
      </c>
      <c r="D27" s="27">
        <v>5</v>
      </c>
      <c r="E27" s="29"/>
      <c r="F27" s="30">
        <f t="shared" ref="F27:F34" si="1">D27*E27</f>
        <v>0</v>
      </c>
      <c r="G27" s="28">
        <v>305.93</v>
      </c>
    </row>
    <row r="28" ht="19.95" customHeight="1" spans="1:7">
      <c r="A28" s="12" t="s">
        <v>125</v>
      </c>
      <c r="B28" s="13" t="s">
        <v>330</v>
      </c>
      <c r="C28" s="14" t="s">
        <v>331</v>
      </c>
      <c r="D28" s="27">
        <v>50</v>
      </c>
      <c r="E28" s="29"/>
      <c r="F28" s="30">
        <f t="shared" si="1"/>
        <v>0</v>
      </c>
      <c r="G28" s="28">
        <v>124.48</v>
      </c>
    </row>
    <row r="29" ht="19.95" customHeight="1" spans="1:7">
      <c r="A29" s="12" t="s">
        <v>332</v>
      </c>
      <c r="B29" s="13" t="s">
        <v>333</v>
      </c>
      <c r="C29" s="14"/>
      <c r="D29" s="27"/>
      <c r="E29" s="30"/>
      <c r="F29" s="30"/>
      <c r="G29" s="28"/>
    </row>
    <row r="30" ht="19.95" customHeight="1" spans="1:7">
      <c r="A30" s="12" t="s">
        <v>122</v>
      </c>
      <c r="B30" s="13" t="s">
        <v>334</v>
      </c>
      <c r="C30" s="14" t="s">
        <v>331</v>
      </c>
      <c r="D30" s="27">
        <v>50</v>
      </c>
      <c r="E30" s="30"/>
      <c r="F30" s="30">
        <f t="shared" si="1"/>
        <v>0</v>
      </c>
      <c r="G30" s="28">
        <v>218.6</v>
      </c>
    </row>
    <row r="31" ht="19.95" customHeight="1" spans="1:7">
      <c r="A31" s="12" t="s">
        <v>335</v>
      </c>
      <c r="B31" s="13" t="s">
        <v>336</v>
      </c>
      <c r="C31" s="14"/>
      <c r="D31" s="27"/>
      <c r="E31" s="30"/>
      <c r="F31" s="30"/>
      <c r="G31" s="28"/>
    </row>
    <row r="32" ht="19.95" customHeight="1" spans="1:7">
      <c r="A32" s="12" t="s">
        <v>208</v>
      </c>
      <c r="B32" s="34" t="s">
        <v>337</v>
      </c>
      <c r="C32" s="14" t="s">
        <v>124</v>
      </c>
      <c r="D32" s="27">
        <v>1500</v>
      </c>
      <c r="E32" s="29"/>
      <c r="F32" s="30">
        <f t="shared" si="1"/>
        <v>0</v>
      </c>
      <c r="G32" s="28">
        <v>50.5</v>
      </c>
    </row>
    <row r="33" ht="19.95" customHeight="1" spans="1:7">
      <c r="A33" s="12" t="s">
        <v>338</v>
      </c>
      <c r="B33" s="34" t="s">
        <v>339</v>
      </c>
      <c r="C33" s="14" t="s">
        <v>124</v>
      </c>
      <c r="D33" s="27">
        <v>100</v>
      </c>
      <c r="E33" s="29"/>
      <c r="F33" s="30">
        <f t="shared" si="1"/>
        <v>0</v>
      </c>
      <c r="G33" s="28">
        <v>22.5</v>
      </c>
    </row>
    <row r="34" ht="19.95" customHeight="1" spans="1:7">
      <c r="A34" s="12" t="s">
        <v>340</v>
      </c>
      <c r="B34" s="13" t="s">
        <v>341</v>
      </c>
      <c r="C34" s="14" t="s">
        <v>231</v>
      </c>
      <c r="D34" s="27">
        <v>50</v>
      </c>
      <c r="E34" s="30"/>
      <c r="F34" s="30">
        <f t="shared" si="1"/>
        <v>0</v>
      </c>
      <c r="G34" s="28">
        <v>35</v>
      </c>
    </row>
    <row r="35" ht="19.95" customHeight="1" spans="1:7">
      <c r="A35" s="19"/>
      <c r="B35" s="13"/>
      <c r="C35" s="14"/>
      <c r="D35" s="27"/>
      <c r="E35" s="28"/>
      <c r="F35" s="28"/>
      <c r="G35" s="28"/>
    </row>
    <row r="36" ht="30" customHeight="1" spans="1:7">
      <c r="A36" s="20" t="s">
        <v>342</v>
      </c>
      <c r="B36" s="20"/>
      <c r="C36" s="21">
        <f>SUM(F5:F35)</f>
        <v>0</v>
      </c>
      <c r="D36" s="22"/>
      <c r="E36" s="21"/>
      <c r="F36" s="21"/>
      <c r="G36" s="35" t="s">
        <v>119</v>
      </c>
    </row>
    <row r="37" ht="46.95" customHeight="1" spans="1:7">
      <c r="A37" s="24"/>
      <c r="B37" s="24"/>
      <c r="C37" s="24"/>
      <c r="D37" s="36"/>
      <c r="E37" s="24"/>
      <c r="F37" s="24"/>
      <c r="G37" s="24"/>
    </row>
  </sheetData>
  <sheetProtection algorithmName="SHA-512" hashValue="RrUItawlJ3UceBlhKUEBf/3MPbwOXelZSQ3C5gQkIRSa5HW9kzITQ4V083zYYIx7WSXPIHgIVs8y3jcNXTfG8Q==" saltValue="rhviMWR8bveAgs7m2eJRAA==" spinCount="100000" sheet="1" autoFilter="0" objects="1"/>
  <protectedRanges>
    <protectedRange sqref="E5:F34" name="区域1"/>
  </protectedRanges>
  <mergeCells count="5">
    <mergeCell ref="A1:G1"/>
    <mergeCell ref="A2:G2"/>
    <mergeCell ref="A3:G3"/>
    <mergeCell ref="A36:B36"/>
    <mergeCell ref="C36:D36"/>
  </mergeCells>
  <pageMargins left="0.751388888888889" right="0.751388888888889" top="1" bottom="1" header="0.5" footer="0.5"/>
  <pageSetup paperSize="9" scale="93" fitToWidth="595" fitToHeight="832" orientation="landscape"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G29"/>
  <sheetViews>
    <sheetView view="pageBreakPreview" zoomScaleNormal="130" workbookViewId="0">
      <pane xSplit="1" ySplit="4" topLeftCell="B15" activePane="bottomRight" state="frozen"/>
      <selection/>
      <selection pane="topRight"/>
      <selection pane="bottomLeft"/>
      <selection pane="bottomRight" activeCell="E6" sqref="E6:E26"/>
    </sheetView>
  </sheetViews>
  <sheetFormatPr defaultColWidth="9.11111111111111" defaultRowHeight="13.2" outlineLevelCol="6"/>
  <cols>
    <col min="1" max="1" width="8.44444444444444" customWidth="1"/>
    <col min="2" max="2" width="60.7777777777778" customWidth="1"/>
    <col min="3" max="3" width="8.11111111111111" customWidth="1"/>
    <col min="4" max="4" width="11.4444444444444" style="1" customWidth="1"/>
    <col min="5" max="5" width="14.8888888888889" customWidth="1"/>
    <col min="6" max="6" width="15.7777777777778" customWidth="1"/>
    <col min="7" max="7" width="15.7777777777778" style="1" customWidth="1"/>
  </cols>
  <sheetData>
    <row r="1" s="1" customFormat="1" ht="28.05" customHeight="1" spans="1:7">
      <c r="A1" s="2" t="s">
        <v>59</v>
      </c>
      <c r="B1" s="2"/>
      <c r="C1" s="2"/>
      <c r="D1" s="3"/>
      <c r="E1" s="2"/>
      <c r="F1" s="2"/>
      <c r="G1" s="2"/>
    </row>
    <row r="2" ht="7.05" customHeight="1" spans="1:7">
      <c r="A2" s="4"/>
      <c r="B2" s="4"/>
      <c r="C2" s="4"/>
      <c r="D2" s="5"/>
      <c r="E2" s="4"/>
      <c r="F2" s="4"/>
      <c r="G2" s="4"/>
    </row>
    <row r="3" ht="25.05" customHeight="1" spans="1:7">
      <c r="A3" s="6" t="s">
        <v>52</v>
      </c>
      <c r="B3" s="6"/>
      <c r="C3" s="6"/>
      <c r="D3" s="7"/>
      <c r="E3" s="6"/>
      <c r="F3" s="6"/>
      <c r="G3" s="6"/>
    </row>
    <row r="4" ht="25.05" customHeight="1" spans="1:7">
      <c r="A4" s="8" t="s">
        <v>60</v>
      </c>
      <c r="B4" s="9" t="s">
        <v>61</v>
      </c>
      <c r="C4" s="9" t="s">
        <v>62</v>
      </c>
      <c r="D4" s="10" t="s">
        <v>63</v>
      </c>
      <c r="E4" s="11" t="s">
        <v>64</v>
      </c>
      <c r="F4" s="11" t="s">
        <v>65</v>
      </c>
      <c r="G4" s="11" t="s">
        <v>66</v>
      </c>
    </row>
    <row r="5" ht="19.95" customHeight="1" spans="1:7">
      <c r="A5" s="12" t="s">
        <v>343</v>
      </c>
      <c r="B5" s="13" t="s">
        <v>344</v>
      </c>
      <c r="C5" s="14"/>
      <c r="D5" s="15"/>
      <c r="E5" s="16"/>
      <c r="F5" s="16"/>
      <c r="G5" s="16"/>
    </row>
    <row r="6" ht="19.95" customHeight="1" spans="1:7">
      <c r="A6" s="12" t="s">
        <v>122</v>
      </c>
      <c r="B6" s="13" t="s">
        <v>345</v>
      </c>
      <c r="C6" s="14" t="s">
        <v>124</v>
      </c>
      <c r="D6" s="15">
        <v>500</v>
      </c>
      <c r="E6" s="17"/>
      <c r="F6" s="18">
        <f>D6*E6</f>
        <v>0</v>
      </c>
      <c r="G6" s="16">
        <v>30.55</v>
      </c>
    </row>
    <row r="7" ht="19.95" customHeight="1" spans="1:7">
      <c r="A7" s="12" t="s">
        <v>346</v>
      </c>
      <c r="B7" s="13" t="s">
        <v>347</v>
      </c>
      <c r="C7" s="14"/>
      <c r="D7" s="15"/>
      <c r="E7" s="18"/>
      <c r="F7" s="18"/>
      <c r="G7" s="16"/>
    </row>
    <row r="8" ht="19.95" customHeight="1" spans="1:7">
      <c r="A8" s="12" t="s">
        <v>275</v>
      </c>
      <c r="B8" s="13" t="s">
        <v>348</v>
      </c>
      <c r="C8" s="14" t="s">
        <v>127</v>
      </c>
      <c r="D8" s="15">
        <v>20</v>
      </c>
      <c r="E8" s="18"/>
      <c r="F8" s="18">
        <f t="shared" ref="F8:F26" si="0">D8*E8</f>
        <v>0</v>
      </c>
      <c r="G8" s="16">
        <v>975.65</v>
      </c>
    </row>
    <row r="9" ht="19.95" customHeight="1" spans="1:7">
      <c r="A9" s="12" t="s">
        <v>277</v>
      </c>
      <c r="B9" s="13" t="s">
        <v>349</v>
      </c>
      <c r="C9" s="14" t="s">
        <v>127</v>
      </c>
      <c r="D9" s="15">
        <v>20</v>
      </c>
      <c r="E9" s="18"/>
      <c r="F9" s="18">
        <f t="shared" si="0"/>
        <v>0</v>
      </c>
      <c r="G9" s="16">
        <v>1163.82</v>
      </c>
    </row>
    <row r="10" ht="19.95" customHeight="1" spans="1:7">
      <c r="A10" s="12" t="s">
        <v>350</v>
      </c>
      <c r="B10" s="13" t="s">
        <v>351</v>
      </c>
      <c r="C10" s="14" t="s">
        <v>127</v>
      </c>
      <c r="D10" s="15">
        <v>20</v>
      </c>
      <c r="E10" s="17"/>
      <c r="F10" s="18">
        <f t="shared" si="0"/>
        <v>0</v>
      </c>
      <c r="G10" s="16">
        <v>1554.85</v>
      </c>
    </row>
    <row r="11" ht="19.95" customHeight="1" spans="1:7">
      <c r="A11" s="12" t="s">
        <v>352</v>
      </c>
      <c r="B11" s="13" t="s">
        <v>353</v>
      </c>
      <c r="C11" s="14" t="s">
        <v>127</v>
      </c>
      <c r="D11" s="15">
        <v>20</v>
      </c>
      <c r="E11" s="18"/>
      <c r="F11" s="18">
        <f t="shared" si="0"/>
        <v>0</v>
      </c>
      <c r="G11" s="16">
        <v>719.73</v>
      </c>
    </row>
    <row r="12" ht="19.95" customHeight="1" spans="1:7">
      <c r="A12" s="12" t="s">
        <v>354</v>
      </c>
      <c r="B12" s="13" t="s">
        <v>355</v>
      </c>
      <c r="C12" s="14" t="s">
        <v>127</v>
      </c>
      <c r="D12" s="15">
        <v>20</v>
      </c>
      <c r="E12" s="18"/>
      <c r="F12" s="18">
        <f t="shared" si="0"/>
        <v>0</v>
      </c>
      <c r="G12" s="16">
        <v>537.93</v>
      </c>
    </row>
    <row r="13" ht="19.95" customHeight="1" spans="1:7">
      <c r="A13" s="12" t="s">
        <v>356</v>
      </c>
      <c r="B13" s="13" t="s">
        <v>357</v>
      </c>
      <c r="C13" s="14"/>
      <c r="D13" s="15"/>
      <c r="E13" s="18"/>
      <c r="F13" s="18"/>
      <c r="G13" s="16"/>
    </row>
    <row r="14" ht="19.95" customHeight="1" spans="1:7">
      <c r="A14" s="12" t="s">
        <v>155</v>
      </c>
      <c r="B14" s="13" t="s">
        <v>358</v>
      </c>
      <c r="C14" s="14" t="s">
        <v>127</v>
      </c>
      <c r="D14" s="15">
        <v>50</v>
      </c>
      <c r="E14" s="17"/>
      <c r="F14" s="18">
        <f t="shared" si="0"/>
        <v>0</v>
      </c>
      <c r="G14" s="16">
        <v>129.54</v>
      </c>
    </row>
    <row r="15" ht="19.95" customHeight="1" spans="1:7">
      <c r="A15" s="12" t="s">
        <v>157</v>
      </c>
      <c r="B15" s="13" t="s">
        <v>359</v>
      </c>
      <c r="C15" s="14" t="s">
        <v>127</v>
      </c>
      <c r="D15" s="15">
        <v>50</v>
      </c>
      <c r="E15" s="17"/>
      <c r="F15" s="18">
        <f t="shared" si="0"/>
        <v>0</v>
      </c>
      <c r="G15" s="16">
        <v>126.54</v>
      </c>
    </row>
    <row r="16" ht="19.95" customHeight="1" spans="1:7">
      <c r="A16" s="12" t="s">
        <v>360</v>
      </c>
      <c r="B16" s="13" t="s">
        <v>361</v>
      </c>
      <c r="C16" s="14"/>
      <c r="D16" s="15"/>
      <c r="E16" s="17"/>
      <c r="F16" s="18"/>
      <c r="G16" s="16"/>
    </row>
    <row r="17" ht="27" customHeight="1" spans="1:7">
      <c r="A17" s="12" t="s">
        <v>122</v>
      </c>
      <c r="B17" s="13" t="s">
        <v>362</v>
      </c>
      <c r="C17" s="14" t="s">
        <v>363</v>
      </c>
      <c r="D17" s="15">
        <v>6600</v>
      </c>
      <c r="E17" s="17"/>
      <c r="F17" s="18">
        <f t="shared" si="0"/>
        <v>0</v>
      </c>
      <c r="G17" s="16">
        <v>24.4</v>
      </c>
    </row>
    <row r="18" ht="43.05" customHeight="1" spans="1:7">
      <c r="A18" s="12" t="s">
        <v>125</v>
      </c>
      <c r="B18" s="13" t="s">
        <v>364</v>
      </c>
      <c r="C18" s="14" t="s">
        <v>363</v>
      </c>
      <c r="D18" s="15">
        <v>5000</v>
      </c>
      <c r="E18" s="17"/>
      <c r="F18" s="18">
        <f t="shared" si="0"/>
        <v>0</v>
      </c>
      <c r="G18" s="16">
        <v>3.58</v>
      </c>
    </row>
    <row r="19" ht="19.95" customHeight="1" spans="1:7">
      <c r="A19" s="12" t="s">
        <v>135</v>
      </c>
      <c r="B19" s="13" t="s">
        <v>365</v>
      </c>
      <c r="C19" s="14" t="s">
        <v>124</v>
      </c>
      <c r="D19" s="15">
        <v>60000</v>
      </c>
      <c r="E19" s="17"/>
      <c r="F19" s="18">
        <f t="shared" si="0"/>
        <v>0</v>
      </c>
      <c r="G19" s="16">
        <v>2.05</v>
      </c>
    </row>
    <row r="20" ht="19.95" customHeight="1" spans="1:7">
      <c r="A20" s="12" t="s">
        <v>147</v>
      </c>
      <c r="B20" s="13" t="s">
        <v>366</v>
      </c>
      <c r="C20" s="14" t="s">
        <v>363</v>
      </c>
      <c r="D20" s="15">
        <v>200</v>
      </c>
      <c r="E20" s="17"/>
      <c r="F20" s="18">
        <f t="shared" si="0"/>
        <v>0</v>
      </c>
      <c r="G20" s="16">
        <v>180</v>
      </c>
    </row>
    <row r="21" ht="25.05" customHeight="1" spans="1:7">
      <c r="A21" s="12" t="s">
        <v>169</v>
      </c>
      <c r="B21" s="13" t="s">
        <v>367</v>
      </c>
      <c r="C21" s="14" t="s">
        <v>363</v>
      </c>
      <c r="D21" s="15">
        <v>2200</v>
      </c>
      <c r="E21" s="17"/>
      <c r="F21" s="18">
        <f t="shared" si="0"/>
        <v>0</v>
      </c>
      <c r="G21" s="16">
        <v>3.86</v>
      </c>
    </row>
    <row r="22" ht="34.95" customHeight="1" spans="1:7">
      <c r="A22" s="12" t="s">
        <v>255</v>
      </c>
      <c r="B22" s="13" t="s">
        <v>368</v>
      </c>
      <c r="C22" s="14" t="s">
        <v>363</v>
      </c>
      <c r="D22" s="15">
        <v>20</v>
      </c>
      <c r="E22" s="17"/>
      <c r="F22" s="18">
        <f t="shared" si="0"/>
        <v>0</v>
      </c>
      <c r="G22" s="16">
        <v>58.18</v>
      </c>
    </row>
    <row r="23" ht="25.05" customHeight="1" spans="1:7">
      <c r="A23" s="12" t="s">
        <v>257</v>
      </c>
      <c r="B23" s="13" t="s">
        <v>369</v>
      </c>
      <c r="C23" s="14" t="s">
        <v>363</v>
      </c>
      <c r="D23" s="15">
        <v>20</v>
      </c>
      <c r="E23" s="17"/>
      <c r="F23" s="18">
        <f t="shared" si="0"/>
        <v>0</v>
      </c>
      <c r="G23" s="16">
        <v>54.27</v>
      </c>
    </row>
    <row r="24" ht="31.05" customHeight="1" spans="1:7">
      <c r="A24" s="12" t="s">
        <v>232</v>
      </c>
      <c r="B24" s="13" t="s">
        <v>370</v>
      </c>
      <c r="C24" s="14" t="s">
        <v>363</v>
      </c>
      <c r="D24" s="15">
        <v>2000</v>
      </c>
      <c r="E24" s="17"/>
      <c r="F24" s="18">
        <f t="shared" si="0"/>
        <v>0</v>
      </c>
      <c r="G24" s="16">
        <v>2.01</v>
      </c>
    </row>
    <row r="25" ht="19.95" customHeight="1" spans="1:7">
      <c r="A25" s="12" t="s">
        <v>234</v>
      </c>
      <c r="B25" s="13" t="s">
        <v>371</v>
      </c>
      <c r="C25" s="14" t="s">
        <v>124</v>
      </c>
      <c r="D25" s="15">
        <v>20000</v>
      </c>
      <c r="E25" s="17"/>
      <c r="F25" s="18">
        <f t="shared" si="0"/>
        <v>0</v>
      </c>
      <c r="G25" s="16">
        <v>1.04</v>
      </c>
    </row>
    <row r="26" ht="19.95" customHeight="1" spans="1:7">
      <c r="A26" s="12" t="s">
        <v>372</v>
      </c>
      <c r="B26" s="13" t="s">
        <v>373</v>
      </c>
      <c r="C26" s="14" t="s">
        <v>374</v>
      </c>
      <c r="D26" s="15">
        <v>100</v>
      </c>
      <c r="E26" s="17"/>
      <c r="F26" s="18">
        <f t="shared" si="0"/>
        <v>0</v>
      </c>
      <c r="G26" s="16">
        <v>339.92</v>
      </c>
    </row>
    <row r="27" ht="19.95" customHeight="1" spans="1:7">
      <c r="A27" s="19"/>
      <c r="B27" s="13"/>
      <c r="C27" s="14"/>
      <c r="D27" s="15"/>
      <c r="E27" s="16"/>
      <c r="F27" s="16"/>
      <c r="G27" s="16"/>
    </row>
    <row r="28" ht="30" customHeight="1" spans="1:7">
      <c r="A28" s="20" t="s">
        <v>375</v>
      </c>
      <c r="B28" s="20"/>
      <c r="C28" s="21">
        <f>SUM(F5:F27)</f>
        <v>0</v>
      </c>
      <c r="D28" s="22"/>
      <c r="E28" s="21"/>
      <c r="F28" s="21"/>
      <c r="G28" s="23" t="s">
        <v>119</v>
      </c>
    </row>
    <row r="29" ht="46.95" customHeight="1" spans="1:7">
      <c r="A29" s="24"/>
      <c r="B29" s="24"/>
      <c r="C29" s="24"/>
      <c r="D29" s="25"/>
      <c r="E29" s="24"/>
      <c r="F29" s="24"/>
      <c r="G29" s="26"/>
    </row>
  </sheetData>
  <sheetProtection algorithmName="SHA-512" hashValue="WuchsSGkB9WQhUYsSncU50D0zBLlRyjr3p88MfCT0/RCqTlCNq9XwJiup2gIwbNjYzJidXM8LNa62F1DdIeVtQ==" saltValue="hVowfcbiskrR5i42BLQ0fg==" spinCount="100000" sheet="1" autoFilter="0" objects="1"/>
  <protectedRanges>
    <protectedRange sqref="E5:F26" name="区域1"/>
  </protectedRanges>
  <mergeCells count="5">
    <mergeCell ref="A1:G1"/>
    <mergeCell ref="A2:G2"/>
    <mergeCell ref="A3:G3"/>
    <mergeCell ref="A28:B28"/>
    <mergeCell ref="C28:D28"/>
  </mergeCells>
  <pageMargins left="0.751388888888889" right="0.751388888888889" top="1" bottom="1" header="0.5" footer="0.5"/>
  <pageSetup paperSize="9" scale="98" fitToWidth="595" fitToHeight="832" orientation="landscape" horizontalDpi="300" verticalDpi="300"/>
  <headerFooter alignWithMargins="0"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 master="" otherUserPermission="visible"/>
  <rangeList sheetStid="8" master="" otherUserPermission="visible"/>
  <rangeList sheetStid="9" master="" otherUserPermission="visible">
    <arrUserId title="区域1" rangeCreator="" othersAccessPermission="edit"/>
  </rangeList>
  <rangeList sheetStid="1" master="" otherUserPermission="visible">
    <arrUserId title="区域1" rangeCreator="" othersAccessPermission="edit"/>
  </rangeList>
  <rangeList sheetStid="2" master="" otherUserPermission="visible">
    <arrUserId title="区域1" rangeCreator="" othersAccessPermission="edit"/>
  </rangeList>
  <rangeList sheetStid="3" master="" otherUserPermission="visible">
    <arrUserId title="区域1" rangeCreator="" othersAccessPermission="edit"/>
  </rangeList>
  <rangeList sheetStid="4" master="" otherUserPermission="visible">
    <arrUserId title="区域1" rangeCreator="" othersAccessPermission="edit"/>
  </rangeList>
  <rangeList sheetStid="5" master="" otherUserPermission="visible">
    <arrUserId title="区域1" rangeCreator="" othersAccessPermission="edit"/>
  </rangeList>
  <rangeList sheetStid="6" master="" otherUserPermission="visible">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封面</vt:lpstr>
      <vt:lpstr>说明</vt:lpstr>
      <vt:lpstr>汇总表</vt:lpstr>
      <vt:lpstr>第100章  基价类</vt:lpstr>
      <vt:lpstr>第200章  路基</vt:lpstr>
      <vt:lpstr>第300章  路面</vt:lpstr>
      <vt:lpstr>第400章  桥梁、涵洞</vt:lpstr>
      <vt:lpstr>第600章  安全设施及预埋管线</vt:lpstr>
      <vt:lpstr>第700章  绿化及环境保护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西帅</cp:lastModifiedBy>
  <dcterms:created xsi:type="dcterms:W3CDTF">2024-05-17T07:52:00Z</dcterms:created>
  <cp:lastPrinted>2026-06-03T02:53:00Z</cp:lastPrinted>
  <dcterms:modified xsi:type="dcterms:W3CDTF">2026-07-10T01:20:19Z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23E82A9410D44F4B9F1F15B7BDB7C788_13</vt:lpwstr>
  </property>
  <property fmtid="{D5CDD505-2E9C-101B-9397-08002B2CF9AE}" pid="3" name="KSOProductBuildVer">
    <vt:lpwstr>2052-12.1.0.26895</vt:lpwstr>
  </property>
  <property fmtid="{D5CDD505-2E9C-101B-9397-08002B2CF9AE}" pid="4" name="CalculationRule">
    <vt:i4>0</vt:i4>
  </property>
</Properties>
</file>