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汇总表" sheetId="1" r:id="rId1"/>
    <sheet name="总则" sheetId="2" r:id="rId2"/>
    <sheet name="道路巡查" sheetId="8" r:id="rId3"/>
    <sheet name="日常养护" sheetId="9" r:id="rId4"/>
    <sheet name="小型维修" sheetId="5" r:id="rId5"/>
  </sheets>
  <externalReferences>
    <externalReference r:id="rId7"/>
    <externalReference r:id="rId8"/>
  </externalReferences>
  <definedNames>
    <definedName name="_xlnm.Print_Area" localSheetId="4">小型维修!$A$1:$H$30</definedName>
    <definedName name="两百章">'[1]200章 (2)'!$B$5:$B$161</definedName>
    <definedName name="六百章">'[2]600章（2）'!$B$5:$B$117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<sst xmlns="http://schemas.openxmlformats.org/spreadsheetml/2006/main" count="180" uniqueCount="113">
  <si>
    <t>清单汇总表</t>
  </si>
  <si>
    <t>项目名称：2025年竹镇镇农村道路市场化养护项目</t>
  </si>
  <si>
    <t>货币单位：人民币元</t>
  </si>
  <si>
    <t>序号</t>
  </si>
  <si>
    <t>章次</t>
  </si>
  <si>
    <t>科目名称</t>
  </si>
  <si>
    <r>
      <rPr>
        <b/>
        <sz val="11"/>
        <color indexed="8"/>
        <rFont val="宋体"/>
        <charset val="134"/>
      </rPr>
      <t>金</t>
    </r>
    <r>
      <rPr>
        <b/>
        <sz val="11"/>
        <color indexed="8"/>
        <rFont val="Times New Roman"/>
        <charset val="134"/>
      </rPr>
      <t xml:space="preserve">  </t>
    </r>
    <r>
      <rPr>
        <b/>
        <sz val="11"/>
        <color indexed="8"/>
        <rFont val="宋体"/>
        <charset val="134"/>
      </rPr>
      <t>额</t>
    </r>
  </si>
  <si>
    <t>总则</t>
  </si>
  <si>
    <t>2</t>
  </si>
  <si>
    <t>200</t>
  </si>
  <si>
    <t>道路巡查</t>
  </si>
  <si>
    <t>3</t>
  </si>
  <si>
    <t>300</t>
  </si>
  <si>
    <t>日常养护</t>
  </si>
  <si>
    <t>4</t>
  </si>
  <si>
    <t>400</t>
  </si>
  <si>
    <t>小型维修</t>
  </si>
  <si>
    <r>
      <rPr>
        <sz val="11"/>
        <color rgb="FF000000"/>
        <rFont val="宋体"/>
        <charset val="134"/>
      </rPr>
      <t>第</t>
    </r>
    <r>
      <rPr>
        <sz val="11"/>
        <color rgb="FF000000"/>
        <rFont val="Times New Roman"/>
        <charset val="134"/>
      </rPr>
      <t>100</t>
    </r>
    <r>
      <rPr>
        <sz val="11"/>
        <color rgb="FF000000"/>
        <rFont val="宋体"/>
        <charset val="134"/>
      </rPr>
      <t>章至</t>
    </r>
    <r>
      <rPr>
        <sz val="11"/>
        <color rgb="FF000000"/>
        <rFont val="Times New Roman"/>
        <charset val="134"/>
      </rPr>
      <t>400</t>
    </r>
    <r>
      <rPr>
        <sz val="11"/>
        <color rgb="FF000000"/>
        <rFont val="宋体"/>
        <charset val="134"/>
      </rPr>
      <t>章清单小计</t>
    </r>
  </si>
  <si>
    <t>6</t>
  </si>
  <si>
    <t>暂列金额</t>
  </si>
  <si>
    <t>安全生产费[5×1.5%]</t>
  </si>
  <si>
    <r>
      <rPr>
        <b/>
        <sz val="11"/>
        <color rgb="FF000000"/>
        <rFont val="宋体"/>
        <charset val="134"/>
      </rPr>
      <t>总价</t>
    </r>
    <r>
      <rPr>
        <b/>
        <sz val="11"/>
        <color rgb="FF000000"/>
        <rFont val="Times New Roman"/>
        <charset val="134"/>
      </rPr>
      <t>[5+6+7]</t>
    </r>
  </si>
  <si>
    <t>+</t>
  </si>
  <si>
    <t>第100章  总则</t>
  </si>
  <si>
    <t>子目名称</t>
  </si>
  <si>
    <t>单位</t>
  </si>
  <si>
    <t>数量</t>
  </si>
  <si>
    <r>
      <rPr>
        <b/>
        <sz val="11"/>
        <color indexed="8"/>
        <rFont val="宋体"/>
        <charset val="134"/>
      </rPr>
      <t>单</t>
    </r>
    <r>
      <rPr>
        <b/>
        <sz val="11"/>
        <color indexed="8"/>
        <rFont val="宋体"/>
        <charset val="134"/>
      </rPr>
      <t xml:space="preserve"> </t>
    </r>
    <r>
      <rPr>
        <b/>
        <sz val="11"/>
        <color indexed="8"/>
        <rFont val="宋体"/>
        <charset val="134"/>
      </rPr>
      <t>价</t>
    </r>
  </si>
  <si>
    <r>
      <rPr>
        <b/>
        <sz val="11"/>
        <color indexed="8"/>
        <rFont val="宋体"/>
        <charset val="134"/>
      </rPr>
      <t>合</t>
    </r>
    <r>
      <rPr>
        <b/>
        <sz val="11"/>
        <color indexed="8"/>
        <rFont val="宋体"/>
        <charset val="134"/>
      </rPr>
      <t xml:space="preserve"> </t>
    </r>
    <r>
      <rPr>
        <b/>
        <sz val="11"/>
        <color indexed="8"/>
        <rFont val="宋体"/>
        <charset val="134"/>
      </rPr>
      <t>价</t>
    </r>
  </si>
  <si>
    <r>
      <rPr>
        <sz val="11"/>
        <rFont val="宋体"/>
        <charset val="134"/>
      </rPr>
      <t>文件资料费（巡查养护规范资料）</t>
    </r>
  </si>
  <si>
    <r>
      <rPr>
        <sz val="11"/>
        <color indexed="8"/>
        <rFont val="宋体"/>
        <charset val="134"/>
      </rPr>
      <t>项</t>
    </r>
  </si>
  <si>
    <r>
      <rPr>
        <b/>
        <sz val="12"/>
        <color indexed="8"/>
        <rFont val="宋体"/>
        <charset val="134"/>
      </rPr>
      <t>100</t>
    </r>
    <r>
      <rPr>
        <b/>
        <sz val="12"/>
        <color indexed="8"/>
        <rFont val="宋体"/>
        <charset val="134"/>
      </rPr>
      <t>章小计（结转至清单汇总表）</t>
    </r>
  </si>
  <si>
    <t>第200章 道路巡查</t>
  </si>
  <si>
    <t>行政等级</t>
  </si>
  <si>
    <t>子目特征描述</t>
  </si>
  <si>
    <t>单价（元）</t>
  </si>
  <si>
    <t>合价（元）</t>
  </si>
  <si>
    <t>道路 巡查</t>
  </si>
  <si>
    <t>乡道</t>
  </si>
  <si>
    <t>1、频率：每周对养护公路全覆盖巡查一次。
2、内容：巡查公路状况，检查公路路面、路基、桥涵、交安设施、绿化等附属设施的维护状况及病害、隐患情况；维护路产路权，排查打谷晒场、擅自损坏占用公路、非标设置等问题情况。
3、要求：配备巡查车辆1台，巡查人员不低于2人，详细真实记录巡视状况并形成相关资料，对存在缺陷或安全隐患的，第一时间做好安全防护措施并及时处置，对存在违规侵占侵害道路行为的，及时采取有效措施进行劝阻和处理，对无法处理的，及时上报采购人。各类巡查记录、图表等内业档案资料格式统一齐全，符合主管部门检查考核要求。</t>
  </si>
  <si>
    <t>公里</t>
  </si>
  <si>
    <t>村道</t>
  </si>
  <si>
    <r>
      <rPr>
        <b/>
        <sz val="12"/>
        <color theme="1"/>
        <rFont val="Times New Roman"/>
        <charset val="134"/>
      </rPr>
      <t>200</t>
    </r>
    <r>
      <rPr>
        <b/>
        <sz val="12"/>
        <color theme="1"/>
        <rFont val="宋体"/>
        <charset val="134"/>
      </rPr>
      <t>章小计（结转至清单汇总表）</t>
    </r>
  </si>
  <si>
    <t>第300章日常养护</t>
  </si>
  <si>
    <t>类型</t>
  </si>
  <si>
    <t>路面宽度≥8m</t>
  </si>
  <si>
    <t>1、频率：每日全覆盖。
2、内容：乡村道、桥梁及其附属物的日常维护保洁。                  
3、要求：①养护人员每3公里不低于1人；②路面保持干净整洁安全畅通、路肩平整、边坡平顺、边沟畅通，无垃圾杂物、及时清理碎石泥土积水堆积物等，无种植、高草，冬季雪天时采用撒盐、人工机械铲除等方式清理路面积雪积冰；③桥梁外观整洁无杂物，伸缩缝、泄水孔通畅无堵塞，涵管畅通无杂物；④标线、标示标志、护栏、警示桩等安防设施清晰，无污染、松动；⑤绿化整齐美观，分支点按各树种标准修剪，及时处置遮挡、歪倒，期内整体刷白一次；⑥各类养护记录、图表等内业档案资料格式统一齐全，符合主管部门检查考核要求。</t>
  </si>
  <si>
    <t>5m＜路面宽度≤8m</t>
  </si>
  <si>
    <t>3.5m≤路面宽度≤5m</t>
  </si>
  <si>
    <t>路面宽度＜3.5m</t>
  </si>
  <si>
    <r>
      <rPr>
        <b/>
        <sz val="12"/>
        <color theme="1"/>
        <rFont val="Times New Roman"/>
        <charset val="134"/>
      </rPr>
      <t>300</t>
    </r>
    <r>
      <rPr>
        <b/>
        <sz val="12"/>
        <color theme="1"/>
        <rFont val="宋体"/>
        <charset val="134"/>
      </rPr>
      <t>章小计（结转至清单汇总表）</t>
    </r>
  </si>
  <si>
    <t>第400章 小型维修</t>
  </si>
  <si>
    <t>子目特征</t>
  </si>
  <si>
    <r>
      <rPr>
        <b/>
        <sz val="11"/>
        <rFont val="宋体"/>
        <charset val="134"/>
      </rPr>
      <t>单</t>
    </r>
    <r>
      <rPr>
        <b/>
        <sz val="11"/>
        <rFont val="Times New Roman"/>
        <charset val="134"/>
      </rPr>
      <t xml:space="preserve"> </t>
    </r>
    <r>
      <rPr>
        <b/>
        <sz val="11"/>
        <rFont val="宋体"/>
        <charset val="134"/>
      </rPr>
      <t>价</t>
    </r>
  </si>
  <si>
    <t>备  注</t>
  </si>
  <si>
    <t>1</t>
  </si>
  <si>
    <t>路肩培土</t>
  </si>
  <si>
    <t>素土回填，路肩修整，土方自行考虑</t>
  </si>
  <si>
    <t>m3</t>
  </si>
  <si>
    <r>
      <rPr>
        <sz val="11"/>
        <rFont val="宋体"/>
        <charset val="134"/>
      </rPr>
      <t>所有维修项目报采购人审批复核后实施；未经同意不得实施维修，否则不予计量。</t>
    </r>
  </si>
  <si>
    <t>水泥砼板块</t>
  </si>
  <si>
    <t>-01</t>
  </si>
  <si>
    <t>板块破碎</t>
  </si>
  <si>
    <t>含破碎料清理外运</t>
  </si>
  <si>
    <t>-02</t>
  </si>
  <si>
    <t>板块修补</t>
  </si>
  <si>
    <t>1、C30水泥混凝土
2、含养生、切缝及拉毛等</t>
  </si>
  <si>
    <t>-03</t>
  </si>
  <si>
    <t>钢筋</t>
  </si>
  <si>
    <t>材料规格：HRB300、HRB400</t>
  </si>
  <si>
    <t>kg</t>
  </si>
  <si>
    <t>沥青砼路面</t>
  </si>
  <si>
    <t>路面灌缝</t>
  </si>
  <si>
    <t>m</t>
  </si>
  <si>
    <t>摊铺沥青砼      （AC-16C  ）</t>
  </si>
  <si>
    <t>1、沥青品种：石油沥青 ；2、石料品种：石灰岩；3.含改性乳化沥青及下封层</t>
  </si>
  <si>
    <t>防裂贴</t>
  </si>
  <si>
    <t>APP改性沥青油毡贴缝</t>
  </si>
  <si>
    <t>m2</t>
  </si>
  <si>
    <t>波形护栏：C 级波形梁护栏</t>
  </si>
  <si>
    <t>护栏板</t>
  </si>
  <si>
    <t>立柱</t>
  </si>
  <si>
    <t>含基础</t>
  </si>
  <si>
    <t>根</t>
  </si>
  <si>
    <t>防阻块</t>
  </si>
  <si>
    <t>个</t>
  </si>
  <si>
    <t>-04</t>
  </si>
  <si>
    <t>盖帽</t>
  </si>
  <si>
    <t>-05</t>
  </si>
  <si>
    <t>包头</t>
  </si>
  <si>
    <t>-06</t>
  </si>
  <si>
    <t>端头反光膜</t>
  </si>
  <si>
    <t>5</t>
  </si>
  <si>
    <t>标线：反光涂料</t>
  </si>
  <si>
    <t>热熔标线</t>
  </si>
  <si>
    <t>震荡标线</t>
  </si>
  <si>
    <t>道口标注、警示桩</t>
  </si>
  <si>
    <t>含基础、反光膜等</t>
  </si>
  <si>
    <t>单柱式标志牌</t>
  </si>
  <si>
    <t>含基础、立柱、版面、反光膜、配件等</t>
  </si>
  <si>
    <t>套</t>
  </si>
  <si>
    <t>单标志牌</t>
  </si>
  <si>
    <t>含版面、反光膜、配件等</t>
  </si>
  <si>
    <t>百米桩</t>
  </si>
  <si>
    <t>8</t>
  </si>
  <si>
    <t>太阳能爆闪灯</t>
  </si>
  <si>
    <t>含基础、立柱、配件等</t>
  </si>
  <si>
    <t>9</t>
  </si>
  <si>
    <t>凸面镜</t>
  </si>
  <si>
    <t>10</t>
  </si>
  <si>
    <t>公路路长公示牌</t>
  </si>
  <si>
    <t>（长1300*宽800*总高度1800）</t>
  </si>
  <si>
    <r>
      <rPr>
        <b/>
        <sz val="12"/>
        <rFont val="Times New Roman"/>
        <charset val="134"/>
      </rPr>
      <t>400</t>
    </r>
    <r>
      <rPr>
        <b/>
        <sz val="12"/>
        <rFont val="宋体"/>
        <charset val="134"/>
      </rPr>
      <t>章小计（结转至清单汇总表）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</si>
</sst>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0_ "/>
    <numFmt numFmtId="179" formatCode="0.000_ "/>
  </numFmts>
  <fonts count="62">
    <font>
      <sz val="11"/>
      <color theme="1"/>
      <name val="等线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sz val="10"/>
      <color rgb="FF000000"/>
      <name val="宋体"/>
      <charset val="134"/>
    </font>
    <font>
      <b/>
      <sz val="12"/>
      <name val="Times New Roman"/>
      <charset val="134"/>
    </font>
    <font>
      <b/>
      <u/>
      <sz val="12"/>
      <name val="Times New Roman"/>
      <charset val="134"/>
    </font>
    <font>
      <sz val="10"/>
      <name val="Times New Roman"/>
      <charset val="134"/>
    </font>
    <font>
      <sz val="10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b/>
      <sz val="11"/>
      <color theme="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2"/>
      <color theme="1"/>
      <name val="Times New Roman"/>
      <charset val="134"/>
    </font>
    <font>
      <sz val="18"/>
      <color theme="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Times New Roman"/>
      <charset val="134"/>
    </font>
    <font>
      <b/>
      <u/>
      <sz val="12"/>
      <color indexed="8"/>
      <name val="Times New Roman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Times New Roman"/>
      <charset val="134"/>
    </font>
    <font>
      <b/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2"/>
      <name val="宋体"/>
      <charset val="134"/>
    </font>
    <font>
      <sz val="10"/>
      <name val="Arial"/>
      <charset val="134"/>
    </font>
    <font>
      <sz val="11"/>
      <color indexed="20"/>
      <name val="Tahoma"/>
      <charset val="134"/>
    </font>
    <font>
      <sz val="11"/>
      <color indexed="17"/>
      <name val="Tahoma"/>
      <charset val="134"/>
    </font>
    <font>
      <b/>
      <sz val="10"/>
      <name val="Times New Roman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2"/>
      <color theme="1"/>
      <name val="宋体"/>
      <charset val="134"/>
    </font>
    <font>
      <b/>
      <sz val="11"/>
      <color rgb="FF000000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5" applyNumberFormat="0" applyAlignment="0" applyProtection="0">
      <alignment vertical="center"/>
    </xf>
    <xf numFmtId="0" fontId="39" fillId="5" borderId="16" applyNumberFormat="0" applyAlignment="0" applyProtection="0">
      <alignment vertical="center"/>
    </xf>
    <xf numFmtId="0" fontId="40" fillId="5" borderId="15" applyNumberFormat="0" applyAlignment="0" applyProtection="0">
      <alignment vertical="center"/>
    </xf>
    <xf numFmtId="0" fontId="41" fillId="6" borderId="17" applyNumberFormat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9" fillId="0" borderId="0"/>
    <xf numFmtId="0" fontId="50" fillId="0" borderId="0" applyNumberFormat="0" applyFill="0" applyBorder="0" applyAlignment="0" applyProtection="0"/>
    <xf numFmtId="0" fontId="51" fillId="0" borderId="0"/>
    <xf numFmtId="0" fontId="49" fillId="0" borderId="0">
      <alignment vertical="center"/>
    </xf>
    <xf numFmtId="0" fontId="0" fillId="0" borderId="0">
      <alignment vertical="center"/>
    </xf>
    <xf numFmtId="0" fontId="52" fillId="34" borderId="0" applyNumberFormat="0" applyBorder="0" applyAlignment="0" applyProtection="0">
      <alignment vertical="center"/>
    </xf>
    <xf numFmtId="0" fontId="49" fillId="0" borderId="0"/>
    <xf numFmtId="0" fontId="53" fillId="35" borderId="0" applyNumberFormat="0" applyBorder="0" applyAlignment="0" applyProtection="0">
      <alignment vertical="center"/>
    </xf>
    <xf numFmtId="0" fontId="49" fillId="0" borderId="0"/>
    <xf numFmtId="0" fontId="24" fillId="0" borderId="0">
      <alignment vertical="center"/>
    </xf>
    <xf numFmtId="0" fontId="54" fillId="0" borderId="0" applyNumberFormat="0" applyFill="0" applyBorder="0" applyAlignment="0" applyProtection="0"/>
    <xf numFmtId="0" fontId="55" fillId="34" borderId="0" applyNumberFormat="0" applyBorder="0" applyAlignment="0" applyProtection="0">
      <alignment vertical="center"/>
    </xf>
    <xf numFmtId="0" fontId="24" fillId="0" borderId="0">
      <alignment vertical="center"/>
    </xf>
    <xf numFmtId="0" fontId="49" fillId="0" borderId="0"/>
    <xf numFmtId="0" fontId="49" fillId="0" borderId="0"/>
    <xf numFmtId="0" fontId="51" fillId="0" borderId="0"/>
    <xf numFmtId="0" fontId="56" fillId="35" borderId="0" applyNumberFormat="0" applyBorder="0" applyAlignment="0" applyProtection="0">
      <alignment vertical="center"/>
    </xf>
    <xf numFmtId="0" fontId="49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76" fontId="0" fillId="0" borderId="0" xfId="0" applyNumberFormat="1"/>
    <xf numFmtId="176" fontId="0" fillId="0" borderId="0" xfId="0" applyNumberFormat="1" applyFill="1"/>
    <xf numFmtId="0" fontId="0" fillId="0" borderId="0" xfId="0" applyFill="1"/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5" fillId="0" borderId="1" xfId="61" applyFont="1" applyBorder="1" applyAlignment="1">
      <alignment horizontal="center" vertical="center" wrapText="1"/>
    </xf>
    <xf numFmtId="0" fontId="4" fillId="0" borderId="1" xfId="61" applyFont="1" applyFill="1" applyBorder="1" applyAlignment="1">
      <alignment horizontal="center" vertical="center" wrapText="1"/>
    </xf>
    <xf numFmtId="0" fontId="5" fillId="0" borderId="1" xfId="6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176" fontId="6" fillId="0" borderId="2" xfId="61" applyNumberFormat="1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176" fontId="7" fillId="0" borderId="5" xfId="61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left" vertical="center" wrapText="1"/>
    </xf>
    <xf numFmtId="177" fontId="10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53" applyFont="1" applyAlignment="1">
      <alignment horizontal="center" vertical="center"/>
    </xf>
    <xf numFmtId="0" fontId="0" fillId="0" borderId="0" xfId="53" applyFont="1" applyFill="1" applyAlignment="1">
      <alignment horizontal="center" vertical="center"/>
    </xf>
    <xf numFmtId="0" fontId="12" fillId="0" borderId="0" xfId="53" applyFont="1" applyAlignment="1">
      <alignment horizontal="center" vertical="center"/>
    </xf>
    <xf numFmtId="0" fontId="13" fillId="0" borderId="0" xfId="53" applyFont="1" applyAlignment="1">
      <alignment horizontal="center" vertical="center"/>
    </xf>
    <xf numFmtId="0" fontId="14" fillId="0" borderId="1" xfId="53" applyFont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53" applyFont="1" applyBorder="1" applyAlignment="1">
      <alignment horizontal="center" vertical="center" wrapText="1"/>
    </xf>
    <xf numFmtId="0" fontId="15" fillId="0" borderId="1" xfId="53" applyFont="1" applyBorder="1" applyAlignment="1">
      <alignment horizontal="center" vertical="center"/>
    </xf>
    <xf numFmtId="0" fontId="16" fillId="0" borderId="1" xfId="53" applyFont="1" applyBorder="1" applyAlignment="1">
      <alignment horizontal="center" vertical="center"/>
    </xf>
    <xf numFmtId="0" fontId="17" fillId="0" borderId="2" xfId="53" applyFont="1" applyBorder="1" applyAlignment="1">
      <alignment horizontal="center" vertical="center" wrapText="1"/>
    </xf>
    <xf numFmtId="0" fontId="17" fillId="2" borderId="1" xfId="53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4" fillId="0" borderId="2" xfId="53" applyFont="1" applyBorder="1" applyAlignment="1">
      <alignment horizontal="center" vertical="center" wrapText="1"/>
    </xf>
    <xf numFmtId="0" fontId="4" fillId="2" borderId="1" xfId="53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7" fillId="0" borderId="5" xfId="53" applyFont="1" applyBorder="1" applyAlignment="1">
      <alignment horizontal="center" vertical="center" wrapText="1"/>
    </xf>
    <xf numFmtId="0" fontId="4" fillId="0" borderId="5" xfId="53" applyFont="1" applyBorder="1" applyAlignment="1">
      <alignment horizontal="center" vertical="center" wrapText="1"/>
    </xf>
    <xf numFmtId="0" fontId="16" fillId="0" borderId="1" xfId="53" applyFont="1" applyFill="1" applyBorder="1" applyAlignment="1">
      <alignment horizontal="center" vertical="center"/>
    </xf>
    <xf numFmtId="0" fontId="17" fillId="0" borderId="6" xfId="53" applyFont="1" applyBorder="1" applyAlignment="1">
      <alignment horizontal="center" vertical="center" wrapText="1"/>
    </xf>
    <xf numFmtId="0" fontId="4" fillId="0" borderId="6" xfId="53" applyFont="1" applyBorder="1" applyAlignment="1">
      <alignment horizontal="center" vertical="center" wrapText="1"/>
    </xf>
    <xf numFmtId="0" fontId="18" fillId="0" borderId="3" xfId="53" applyFont="1" applyBorder="1" applyAlignment="1">
      <alignment horizontal="center" vertical="center"/>
    </xf>
    <xf numFmtId="0" fontId="18" fillId="0" borderId="7" xfId="53" applyFont="1" applyBorder="1" applyAlignment="1">
      <alignment horizontal="center" vertical="center"/>
    </xf>
    <xf numFmtId="2" fontId="10" fillId="0" borderId="3" xfId="53" applyNumberFormat="1" applyFont="1" applyBorder="1" applyAlignment="1">
      <alignment horizontal="center" vertical="center"/>
    </xf>
    <xf numFmtId="2" fontId="10" fillId="0" borderId="7" xfId="53" applyNumberFormat="1" applyFont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2" fontId="10" fillId="0" borderId="4" xfId="53" applyNumberFormat="1" applyFont="1" applyBorder="1" applyAlignment="1">
      <alignment horizontal="center" vertical="center"/>
    </xf>
    <xf numFmtId="0" fontId="19" fillId="0" borderId="0" xfId="53" applyFont="1" applyAlignment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1" xfId="53" applyFont="1" applyBorder="1" applyAlignment="1">
      <alignment horizontal="center" vertical="center"/>
    </xf>
    <xf numFmtId="0" fontId="17" fillId="0" borderId="1" xfId="53" applyFont="1" applyBorder="1" applyAlignment="1">
      <alignment horizontal="center" vertical="center"/>
    </xf>
    <xf numFmtId="0" fontId="17" fillId="0" borderId="2" xfId="53" applyFont="1" applyBorder="1" applyAlignment="1">
      <alignment horizontal="left" vertical="center" wrapText="1"/>
    </xf>
    <xf numFmtId="2" fontId="17" fillId="0" borderId="1" xfId="53" applyNumberFormat="1" applyFont="1" applyBorder="1" applyAlignment="1">
      <alignment horizontal="center" vertical="center"/>
    </xf>
    <xf numFmtId="0" fontId="17" fillId="0" borderId="5" xfId="53" applyFont="1" applyBorder="1" applyAlignment="1">
      <alignment horizontal="left" vertical="center" wrapText="1"/>
    </xf>
    <xf numFmtId="177" fontId="22" fillId="0" borderId="3" xfId="0" applyNumberFormat="1" applyFont="1" applyFill="1" applyBorder="1" applyAlignment="1" applyProtection="1">
      <alignment horizontal="center" vertical="center" wrapText="1"/>
    </xf>
    <xf numFmtId="177" fontId="22" fillId="0" borderId="7" xfId="0" applyNumberFormat="1" applyFont="1" applyFill="1" applyBorder="1" applyAlignment="1" applyProtection="1">
      <alignment horizontal="center" vertical="center" wrapText="1"/>
    </xf>
    <xf numFmtId="177" fontId="22" fillId="0" borderId="4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49" fontId="20" fillId="0" borderId="1" xfId="0" applyNumberFormat="1" applyFont="1" applyFill="1" applyBorder="1" applyAlignment="1" applyProtection="1">
      <alignment horizontal="center" vertical="center" wrapText="1"/>
    </xf>
    <xf numFmtId="177" fontId="20" fillId="0" borderId="1" xfId="0" applyNumberFormat="1" applyFont="1" applyFill="1" applyBorder="1" applyAlignment="1" applyProtection="1">
      <alignment horizontal="center" vertical="center" wrapText="1"/>
    </xf>
    <xf numFmtId="176" fontId="20" fillId="0" borderId="1" xfId="0" applyNumberFormat="1" applyFont="1" applyFill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49" fontId="25" fillId="0" borderId="1" xfId="0" applyNumberFormat="1" applyFont="1" applyFill="1" applyBorder="1" applyAlignment="1" applyProtection="1">
      <alignment horizontal="center" vertical="center" wrapText="1"/>
    </xf>
    <xf numFmtId="177" fontId="22" fillId="0" borderId="1" xfId="0" applyNumberFormat="1" applyFont="1" applyFill="1" applyBorder="1" applyAlignment="1" applyProtection="1">
      <alignment horizontal="center" vertical="center" wrapText="1"/>
    </xf>
    <xf numFmtId="176" fontId="26" fillId="0" borderId="1" xfId="0" applyNumberFormat="1" applyFont="1" applyFill="1" applyBorder="1" applyAlignment="1" applyProtection="1">
      <alignment horizontal="center" vertical="center" wrapText="1"/>
    </xf>
    <xf numFmtId="49" fontId="23" fillId="0" borderId="0" xfId="0" applyNumberFormat="1" applyFont="1" applyFill="1" applyBorder="1" applyAlignment="1" applyProtection="1">
      <alignment horizontal="center" vertical="center" wrapText="1"/>
    </xf>
    <xf numFmtId="49" fontId="27" fillId="0" borderId="8" xfId="0" applyNumberFormat="1" applyFont="1" applyFill="1" applyBorder="1" applyAlignment="1" applyProtection="1">
      <alignment horizontal="left" vertical="center"/>
    </xf>
    <xf numFmtId="49" fontId="7" fillId="0" borderId="8" xfId="0" applyNumberFormat="1" applyFont="1" applyFill="1" applyBorder="1" applyAlignment="1" applyProtection="1">
      <alignment horizontal="left" vertical="center"/>
    </xf>
    <xf numFmtId="49" fontId="24" fillId="0" borderId="0" xfId="0" applyNumberFormat="1" applyFont="1" applyFill="1" applyBorder="1" applyAlignment="1" applyProtection="1">
      <alignment horizontal="right" vertical="center"/>
    </xf>
    <xf numFmtId="49" fontId="20" fillId="0" borderId="9" xfId="0" applyNumberFormat="1" applyFont="1" applyFill="1" applyBorder="1" applyAlignment="1" applyProtection="1">
      <alignment horizontal="center" vertical="center" wrapText="1"/>
    </xf>
    <xf numFmtId="49" fontId="20" fillId="0" borderId="10" xfId="0" applyNumberFormat="1" applyFont="1" applyFill="1" applyBorder="1" applyAlignment="1" applyProtection="1">
      <alignment horizontal="center" vertical="center" wrapText="1"/>
    </xf>
    <xf numFmtId="49" fontId="28" fillId="0" borderId="11" xfId="0" applyNumberFormat="1" applyFont="1" applyFill="1" applyBorder="1" applyAlignment="1" applyProtection="1">
      <alignment horizontal="center" vertical="center" wrapText="1"/>
    </xf>
    <xf numFmtId="177" fontId="20" fillId="0" borderId="9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177" fontId="7" fillId="0" borderId="1" xfId="0" applyNumberFormat="1" applyFont="1" applyFill="1" applyBorder="1" applyAlignment="1" applyProtection="1">
      <alignment horizontal="center" vertical="center" wrapText="1"/>
    </xf>
    <xf numFmtId="49" fontId="24" fillId="0" borderId="3" xfId="0" applyNumberFormat="1" applyFont="1" applyFill="1" applyBorder="1" applyAlignment="1" applyProtection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 wrapText="1"/>
    </xf>
    <xf numFmtId="179" fontId="7" fillId="0" borderId="1" xfId="0" applyNumberFormat="1" applyFont="1" applyFill="1" applyBorder="1" applyAlignment="1" applyProtection="1">
      <alignment horizontal="center" vertical="center" wrapText="1"/>
    </xf>
    <xf numFmtId="177" fontId="0" fillId="0" borderId="0" xfId="0" applyNumberFormat="1"/>
    <xf numFmtId="49" fontId="29" fillId="0" borderId="1" xfId="0" applyNumberFormat="1" applyFont="1" applyFill="1" applyBorder="1" applyAlignment="1" applyProtection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177" fontId="28" fillId="0" borderId="1" xfId="0" applyNumberFormat="1" applyFont="1" applyFill="1" applyBorder="1" applyAlignment="1" applyProtection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4东海工程量清单预算" xfId="49"/>
    <cellStyle name="RowLevel_0" xfId="50"/>
    <cellStyle name="常规 6" xfId="51"/>
    <cellStyle name="常规 3 2 2" xfId="52"/>
    <cellStyle name="常规 6 2" xfId="53"/>
    <cellStyle name="差_2013rd-xdyh3养护大中修工程养护大中修工程" xfId="54"/>
    <cellStyle name="常规 2 2 2" xfId="55"/>
    <cellStyle name="好_2013rd-xdyh3养护大中修工程养护大中修工程" xfId="56"/>
    <cellStyle name="常规 2 2" xfId="57"/>
    <cellStyle name="常规 2 3" xfId="58"/>
    <cellStyle name="ColLevel_0" xfId="59"/>
    <cellStyle name="差_S334改扩建工程路面清单(复核)" xfId="60"/>
    <cellStyle name="常规 2" xfId="61"/>
    <cellStyle name="常规 3" xfId="62"/>
    <cellStyle name="常规 4" xfId="63"/>
    <cellStyle name="常规 5" xfId="64"/>
    <cellStyle name="好_S334改扩建工程路面清单(复核)" xfId="65"/>
    <cellStyle name="样式 1" xfId="66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&#21407;&#30005;&#33041;E&#30424;\&#36335;&#40527;\&#34203;&#25991;&#36335;&#40527;&#25991;&#26723;\2022&#24180;&#30456;&#20851;&#36164;&#26009;\&#25237;&#26631;&#25991;&#20214;\2022&#24180;&#20892;&#36335;&#25237;&#26631;&#25991;&#20214;\&#36335;&#40527;&#29256;\2022&#20845;&#21512;&#21439;&#36947;&#26085;&#24120;&#20859;&#25252;&#24037;&#31243;&#37327;&#28165;&#21333;&#65288;&#35752;&#35770;&#29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105;&#30340;&#25991;&#20214;&#23478;\2013&#24180;&#39033;&#30446;\&#22826;&#20179;&#20132;&#36890;&#23616;\tt\&#33487;&#24030;&#20013;&#29615;\&#33487;&#24030;&#20013;&#29615;&#21271;&#27573;2&#26631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说明 "/>
      <sheetName val="总计"/>
      <sheetName val="100-1章（日常养护）"/>
      <sheetName val="100-2章（应急处置）"/>
      <sheetName val="200章（小修-路基）"/>
      <sheetName val="300-1章（小修-路面）"/>
      <sheetName val="300-2章（中修-养护工程) "/>
      <sheetName val="400章（小修-桥涵）"/>
      <sheetName val="600章（小修-交安及沿线设施)"/>
      <sheetName val="700章（小修-绿化及环境保护)"/>
      <sheetName val="200章 (2)"/>
      <sheetName val="600章（2）"/>
      <sheetName val="100章（养护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说明"/>
      <sheetName val="100章"/>
      <sheetName val="200章"/>
      <sheetName val="300章"/>
      <sheetName val="400章"/>
      <sheetName val="600章"/>
      <sheetName val="计日工、暂估价表"/>
      <sheetName val="汇总表"/>
      <sheetName val="工程量清单单价分析表"/>
      <sheetName val="100章 (2)"/>
      <sheetName val="200章 (2)"/>
      <sheetName val="300章 (2)"/>
      <sheetName val="400章 (2)"/>
      <sheetName val="500章（2）"/>
      <sheetName val="600章（2）"/>
      <sheetName val="700章（2）"/>
      <sheetName val="100章（养护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showZeros="0" workbookViewId="0">
      <selection activeCell="A1" sqref="A1:E11"/>
    </sheetView>
  </sheetViews>
  <sheetFormatPr defaultColWidth="9" defaultRowHeight="14.25" outlineLevelCol="6"/>
  <cols>
    <col min="1" max="1" width="8.625" customWidth="1"/>
    <col min="2" max="2" width="12.625" customWidth="1"/>
    <col min="3" max="3" width="22.625" customWidth="1"/>
    <col min="4" max="4" width="20.375" customWidth="1"/>
    <col min="5" max="5" width="18.625" customWidth="1"/>
    <col min="6" max="6" width="12.625"/>
    <col min="7" max="7" width="11.5" customWidth="1"/>
  </cols>
  <sheetData>
    <row r="1" ht="28.5" customHeight="1" spans="1:5">
      <c r="A1" s="85" t="s">
        <v>0</v>
      </c>
      <c r="B1" s="85"/>
      <c r="C1" s="85"/>
      <c r="D1" s="85"/>
      <c r="E1" s="85"/>
    </row>
    <row r="2" ht="30" customHeight="1" spans="1:5">
      <c r="A2" s="86" t="s">
        <v>1</v>
      </c>
      <c r="B2" s="87"/>
      <c r="C2" s="87"/>
      <c r="D2" s="87"/>
      <c r="E2" s="88" t="s">
        <v>2</v>
      </c>
    </row>
    <row r="3" ht="39.95" customHeight="1" spans="1:5">
      <c r="A3" s="89" t="s">
        <v>3</v>
      </c>
      <c r="B3" s="89" t="s">
        <v>4</v>
      </c>
      <c r="C3" s="90" t="s">
        <v>5</v>
      </c>
      <c r="D3" s="91"/>
      <c r="E3" s="92" t="s">
        <v>6</v>
      </c>
    </row>
    <row r="4" ht="39.95" customHeight="1" spans="1:5">
      <c r="A4" s="93">
        <v>1</v>
      </c>
      <c r="B4" s="93">
        <v>100</v>
      </c>
      <c r="C4" s="73" t="s">
        <v>7</v>
      </c>
      <c r="D4" s="93"/>
      <c r="E4" s="94">
        <f>总则!D6</f>
        <v>0</v>
      </c>
    </row>
    <row r="5" ht="39.95" customHeight="1" spans="1:5">
      <c r="A5" s="93" t="s">
        <v>8</v>
      </c>
      <c r="B5" s="93" t="s">
        <v>9</v>
      </c>
      <c r="C5" s="95" t="s">
        <v>10</v>
      </c>
      <c r="D5" s="96"/>
      <c r="E5" s="94">
        <f>道路巡查!E5:E5</f>
        <v>0</v>
      </c>
    </row>
    <row r="6" ht="39.95" customHeight="1" spans="1:5">
      <c r="A6" s="93" t="s">
        <v>11</v>
      </c>
      <c r="B6" s="93" t="s">
        <v>12</v>
      </c>
      <c r="C6" s="73" t="s">
        <v>13</v>
      </c>
      <c r="D6" s="93"/>
      <c r="E6" s="94">
        <f>日常养护!F9:F9</f>
        <v>0</v>
      </c>
    </row>
    <row r="7" ht="39.95" customHeight="1" spans="1:5">
      <c r="A7" s="93" t="s">
        <v>14</v>
      </c>
      <c r="B7" s="93" t="s">
        <v>15</v>
      </c>
      <c r="C7" s="73" t="s">
        <v>16</v>
      </c>
      <c r="D7" s="93"/>
      <c r="E7" s="94">
        <f>小型维修!E30:E30</f>
        <v>0</v>
      </c>
    </row>
    <row r="8" ht="39.95" customHeight="1" spans="1:5">
      <c r="A8" s="76">
        <v>5</v>
      </c>
      <c r="B8" s="97" t="s">
        <v>17</v>
      </c>
      <c r="C8" s="93"/>
      <c r="D8" s="93"/>
      <c r="E8" s="94">
        <f>SUM(E4:E7)</f>
        <v>0</v>
      </c>
    </row>
    <row r="9" ht="39.95" customHeight="1" spans="1:5">
      <c r="A9" s="93" t="s">
        <v>18</v>
      </c>
      <c r="B9" s="97" t="s">
        <v>19</v>
      </c>
      <c r="C9" s="93"/>
      <c r="D9" s="93"/>
      <c r="E9" s="98">
        <v>0</v>
      </c>
    </row>
    <row r="10" ht="39.95" customHeight="1" spans="1:7">
      <c r="A10" s="76">
        <v>7</v>
      </c>
      <c r="B10" s="97" t="s">
        <v>20</v>
      </c>
      <c r="C10" s="93"/>
      <c r="D10" s="93"/>
      <c r="E10" s="94">
        <f>(E8+E9)*0.015</f>
        <v>0</v>
      </c>
      <c r="G10" s="99"/>
    </row>
    <row r="11" ht="39.95" customHeight="1" spans="1:5">
      <c r="A11" s="76">
        <v>8</v>
      </c>
      <c r="B11" s="100" t="s">
        <v>21</v>
      </c>
      <c r="C11" s="101"/>
      <c r="D11" s="101"/>
      <c r="E11" s="102" t="e">
        <f>E8+E9+E10+#REF!</f>
        <v>#REF!</v>
      </c>
    </row>
    <row r="33" spans="3:3">
      <c r="C33" t="s">
        <v>22</v>
      </c>
    </row>
  </sheetData>
  <mergeCells count="11">
    <mergeCell ref="A1:E1"/>
    <mergeCell ref="A2:D2"/>
    <mergeCell ref="C3:D3"/>
    <mergeCell ref="C4:D4"/>
    <mergeCell ref="C5:D5"/>
    <mergeCell ref="C6:D6"/>
    <mergeCell ref="C7:D7"/>
    <mergeCell ref="B8:D8"/>
    <mergeCell ref="B9:D9"/>
    <mergeCell ref="B10:D10"/>
    <mergeCell ref="B11:D1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showZeros="0" view="pageBreakPreview" zoomScaleNormal="100" workbookViewId="0">
      <selection activeCell="A1" sqref="A1:F6"/>
    </sheetView>
  </sheetViews>
  <sheetFormatPr defaultColWidth="9" defaultRowHeight="14.25" outlineLevelRow="5" outlineLevelCol="5"/>
  <cols>
    <col min="1" max="1" width="7.125" customWidth="1"/>
    <col min="2" max="2" width="24.125" customWidth="1"/>
    <col min="3" max="3" width="9.875" customWidth="1"/>
    <col min="4" max="5" width="10.625" customWidth="1"/>
    <col min="6" max="6" width="15.375" customWidth="1"/>
    <col min="7" max="7" width="9" customWidth="1"/>
    <col min="8" max="8" width="11.5"/>
  </cols>
  <sheetData>
    <row r="1" ht="48" customHeight="1" spans="1:6">
      <c r="A1" s="69" t="s">
        <v>23</v>
      </c>
      <c r="B1" s="69"/>
      <c r="C1" s="69"/>
      <c r="D1" s="69"/>
      <c r="E1" s="69"/>
      <c r="F1" s="69"/>
    </row>
    <row r="2" ht="45" customHeight="1" spans="1:6">
      <c r="A2" s="70" t="s">
        <v>3</v>
      </c>
      <c r="B2" s="60" t="s">
        <v>24</v>
      </c>
      <c r="C2" s="60" t="s">
        <v>25</v>
      </c>
      <c r="D2" s="71" t="s">
        <v>26</v>
      </c>
      <c r="E2" s="72" t="s">
        <v>27</v>
      </c>
      <c r="F2" s="72" t="s">
        <v>28</v>
      </c>
    </row>
    <row r="3" ht="72" customHeight="1" spans="1:6">
      <c r="A3" s="73">
        <v>1</v>
      </c>
      <c r="B3" s="74" t="s">
        <v>29</v>
      </c>
      <c r="C3" s="75" t="s">
        <v>30</v>
      </c>
      <c r="D3" s="76">
        <v>1</v>
      </c>
      <c r="E3" s="75"/>
      <c r="F3" s="75">
        <f>D3*E3</f>
        <v>0</v>
      </c>
    </row>
    <row r="4" ht="30.75" customHeight="1" spans="1:6">
      <c r="A4" s="77"/>
      <c r="B4" s="78"/>
      <c r="C4" s="78"/>
      <c r="D4" s="78"/>
      <c r="E4" s="78"/>
      <c r="F4" s="78"/>
    </row>
    <row r="5" ht="30" customHeight="1" spans="1:6">
      <c r="A5" s="77"/>
      <c r="B5" s="79"/>
      <c r="C5" s="80"/>
      <c r="D5" s="81"/>
      <c r="E5" s="78"/>
      <c r="F5" s="78"/>
    </row>
    <row r="6" ht="30" customHeight="1" spans="1:6">
      <c r="A6" s="82" t="s">
        <v>31</v>
      </c>
      <c r="B6" s="82"/>
      <c r="C6" s="82"/>
      <c r="D6" s="83">
        <f>SUM(F3:F5)</f>
        <v>0</v>
      </c>
      <c r="E6" s="83"/>
      <c r="F6" s="84"/>
    </row>
  </sheetData>
  <protectedRanges>
    <protectedRange sqref="E3:E5" name="区域1"/>
  </protectedRanges>
  <mergeCells count="3">
    <mergeCell ref="A1:F1"/>
    <mergeCell ref="A6:C6"/>
    <mergeCell ref="D6:E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A1" sqref="A1:H5"/>
    </sheetView>
  </sheetViews>
  <sheetFormatPr defaultColWidth="8.75" defaultRowHeight="20.1" customHeight="1" outlineLevelRow="4" outlineLevelCol="7"/>
  <cols>
    <col min="1" max="1" width="6.5" style="35" customWidth="1"/>
    <col min="2" max="2" width="6.875" style="35" customWidth="1"/>
    <col min="3" max="3" width="7.875" style="35" customWidth="1"/>
    <col min="4" max="4" width="23.375" style="35" customWidth="1"/>
    <col min="5" max="5" width="8.75" style="35"/>
    <col min="6" max="6" width="8.875" style="35" customWidth="1"/>
    <col min="7" max="8" width="10.5" style="35" customWidth="1"/>
    <col min="9" max="16384" width="8.75" style="35"/>
  </cols>
  <sheetData>
    <row r="1" ht="48" customHeight="1" spans="1:8">
      <c r="A1" s="36" t="s">
        <v>32</v>
      </c>
      <c r="B1" s="59"/>
      <c r="C1" s="59"/>
      <c r="D1" s="59"/>
      <c r="E1" s="59"/>
      <c r="F1" s="59"/>
      <c r="G1" s="59"/>
      <c r="H1" s="59"/>
    </row>
    <row r="2" ht="45" customHeight="1" spans="1:8">
      <c r="A2" s="38" t="s">
        <v>3</v>
      </c>
      <c r="B2" s="38" t="s">
        <v>24</v>
      </c>
      <c r="C2" s="60" t="s">
        <v>33</v>
      </c>
      <c r="D2" s="38" t="s">
        <v>34</v>
      </c>
      <c r="E2" s="38" t="s">
        <v>25</v>
      </c>
      <c r="F2" s="38" t="s">
        <v>26</v>
      </c>
      <c r="G2" s="38" t="s">
        <v>35</v>
      </c>
      <c r="H2" s="38" t="s">
        <v>36</v>
      </c>
    </row>
    <row r="3" ht="200.1" customHeight="1" spans="1:8">
      <c r="A3" s="61">
        <v>1</v>
      </c>
      <c r="B3" s="42" t="s">
        <v>37</v>
      </c>
      <c r="C3" s="62" t="s">
        <v>38</v>
      </c>
      <c r="D3" s="63" t="s">
        <v>39</v>
      </c>
      <c r="E3" s="62" t="s">
        <v>40</v>
      </c>
      <c r="F3" s="27">
        <v>167.4</v>
      </c>
      <c r="G3" s="27"/>
      <c r="H3" s="64">
        <f>F3*G3</f>
        <v>0</v>
      </c>
    </row>
    <row r="4" ht="200.1" customHeight="1" spans="1:8">
      <c r="A4" s="61">
        <v>2</v>
      </c>
      <c r="B4" s="48"/>
      <c r="C4" s="62" t="s">
        <v>41</v>
      </c>
      <c r="D4" s="65"/>
      <c r="E4" s="62" t="s">
        <v>40</v>
      </c>
      <c r="F4" s="27">
        <v>61.16</v>
      </c>
      <c r="G4" s="27"/>
      <c r="H4" s="64">
        <f>F4*G4</f>
        <v>0</v>
      </c>
    </row>
    <row r="5" ht="30" customHeight="1" spans="1:8">
      <c r="A5" s="53" t="s">
        <v>42</v>
      </c>
      <c r="B5" s="54"/>
      <c r="C5" s="54"/>
      <c r="D5" s="54"/>
      <c r="E5" s="66">
        <f>SUM(H3:H4)</f>
        <v>0</v>
      </c>
      <c r="F5" s="67"/>
      <c r="G5" s="67"/>
      <c r="H5" s="68"/>
    </row>
  </sheetData>
  <mergeCells count="5">
    <mergeCell ref="A1:H1"/>
    <mergeCell ref="A5:D5"/>
    <mergeCell ref="E5:H5"/>
    <mergeCell ref="B3:B4"/>
    <mergeCell ref="D3:D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zoomScale="85" zoomScaleNormal="85" topLeftCell="A4" workbookViewId="0">
      <selection activeCell="A1" sqref="A1:I9"/>
    </sheetView>
  </sheetViews>
  <sheetFormatPr defaultColWidth="8.75" defaultRowHeight="20.1" customHeight="1"/>
  <cols>
    <col min="1" max="1" width="5.25" style="35" customWidth="1"/>
    <col min="2" max="2" width="6" style="35" customWidth="1"/>
    <col min="3" max="3" width="7.5" style="35" customWidth="1"/>
    <col min="4" max="4" width="9.625" style="35" customWidth="1"/>
    <col min="5" max="5" width="23.25" style="35" customWidth="1"/>
    <col min="6" max="6" width="7" style="35" customWidth="1"/>
    <col min="7" max="7" width="8.75" style="35"/>
    <col min="8" max="9" width="8.625" style="35" customWidth="1"/>
    <col min="10" max="16384" width="8.75" style="35"/>
  </cols>
  <sheetData>
    <row r="1" ht="29.25" customHeight="1" spans="1:9">
      <c r="A1" s="36" t="s">
        <v>43</v>
      </c>
      <c r="B1" s="36"/>
      <c r="C1" s="36"/>
      <c r="D1" s="36"/>
      <c r="E1" s="36"/>
      <c r="F1" s="36"/>
      <c r="G1" s="36"/>
      <c r="H1" s="36"/>
      <c r="I1" s="36"/>
    </row>
    <row r="2" s="33" customFormat="1" ht="45" customHeight="1" spans="1:9">
      <c r="A2" s="37" t="s">
        <v>3</v>
      </c>
      <c r="B2" s="38" t="s">
        <v>24</v>
      </c>
      <c r="C2" s="39" t="s">
        <v>33</v>
      </c>
      <c r="D2" s="40" t="s">
        <v>44</v>
      </c>
      <c r="E2" s="38" t="s">
        <v>34</v>
      </c>
      <c r="F2" s="40" t="s">
        <v>25</v>
      </c>
      <c r="G2" s="40" t="s">
        <v>26</v>
      </c>
      <c r="H2" s="39" t="s">
        <v>35</v>
      </c>
      <c r="I2" s="39" t="s">
        <v>36</v>
      </c>
    </row>
    <row r="3" s="33" customFormat="1" ht="120" customHeight="1" spans="1:9">
      <c r="A3" s="41">
        <v>1</v>
      </c>
      <c r="B3" s="42" t="s">
        <v>13</v>
      </c>
      <c r="C3" s="43" t="s">
        <v>38</v>
      </c>
      <c r="D3" s="44" t="s">
        <v>45</v>
      </c>
      <c r="E3" s="45" t="s">
        <v>46</v>
      </c>
      <c r="F3" s="46" t="s">
        <v>40</v>
      </c>
      <c r="G3" s="47">
        <v>8.06</v>
      </c>
      <c r="H3" s="27"/>
      <c r="I3" s="57">
        <f>G3*H3</f>
        <v>0</v>
      </c>
    </row>
    <row r="4" s="33" customFormat="1" ht="120" customHeight="1" spans="1:9">
      <c r="A4" s="41">
        <v>2</v>
      </c>
      <c r="B4" s="48"/>
      <c r="C4" s="43" t="s">
        <v>38</v>
      </c>
      <c r="D4" s="44" t="s">
        <v>47</v>
      </c>
      <c r="E4" s="49"/>
      <c r="F4" s="46" t="s">
        <v>40</v>
      </c>
      <c r="G4" s="47">
        <v>94.83</v>
      </c>
      <c r="H4" s="27"/>
      <c r="I4" s="57">
        <f>G4*H4</f>
        <v>0</v>
      </c>
    </row>
    <row r="5" s="33" customFormat="1" ht="120" customHeight="1" spans="1:9">
      <c r="A5" s="41"/>
      <c r="B5" s="48"/>
      <c r="C5" s="43" t="s">
        <v>38</v>
      </c>
      <c r="D5" s="44" t="s">
        <v>48</v>
      </c>
      <c r="E5" s="49"/>
      <c r="F5" s="46" t="s">
        <v>40</v>
      </c>
      <c r="G5" s="47">
        <v>63.32</v>
      </c>
      <c r="H5" s="27"/>
      <c r="I5" s="57">
        <f t="shared" ref="I5:I8" si="0">G5*H5</f>
        <v>0</v>
      </c>
    </row>
    <row r="6" s="33" customFormat="1" ht="120" customHeight="1" spans="1:9">
      <c r="A6" s="41">
        <v>3</v>
      </c>
      <c r="B6" s="48"/>
      <c r="C6" s="43" t="s">
        <v>38</v>
      </c>
      <c r="D6" s="44" t="s">
        <v>49</v>
      </c>
      <c r="E6" s="49"/>
      <c r="F6" s="46" t="s">
        <v>40</v>
      </c>
      <c r="G6" s="47">
        <v>1.19</v>
      </c>
      <c r="H6" s="27"/>
      <c r="I6" s="57">
        <f t="shared" si="0"/>
        <v>0</v>
      </c>
    </row>
    <row r="7" s="34" customFormat="1" ht="120" customHeight="1" spans="1:9">
      <c r="A7" s="50">
        <v>3</v>
      </c>
      <c r="B7" s="48"/>
      <c r="C7" s="43" t="s">
        <v>41</v>
      </c>
      <c r="D7" s="44" t="s">
        <v>47</v>
      </c>
      <c r="E7" s="49"/>
      <c r="F7" s="46" t="s">
        <v>40</v>
      </c>
      <c r="G7" s="47">
        <v>4.83</v>
      </c>
      <c r="H7" s="27"/>
      <c r="I7" s="57">
        <f t="shared" si="0"/>
        <v>0</v>
      </c>
    </row>
    <row r="8" s="33" customFormat="1" ht="120" customHeight="1" spans="1:9">
      <c r="A8" s="41">
        <v>5</v>
      </c>
      <c r="B8" s="51"/>
      <c r="C8" s="43" t="s">
        <v>41</v>
      </c>
      <c r="D8" s="44" t="s">
        <v>48</v>
      </c>
      <c r="E8" s="52"/>
      <c r="F8" s="46" t="s">
        <v>40</v>
      </c>
      <c r="G8" s="47">
        <v>56.33</v>
      </c>
      <c r="H8" s="27"/>
      <c r="I8" s="57">
        <f t="shared" si="0"/>
        <v>0</v>
      </c>
    </row>
    <row r="9" ht="29.25" customHeight="1" spans="1:9">
      <c r="A9" s="53" t="s">
        <v>50</v>
      </c>
      <c r="B9" s="54"/>
      <c r="C9" s="54"/>
      <c r="D9" s="54"/>
      <c r="E9" s="54"/>
      <c r="F9" s="55">
        <f>SUM(I3:I8)</f>
        <v>0</v>
      </c>
      <c r="G9" s="56"/>
      <c r="H9" s="56"/>
      <c r="I9" s="58"/>
    </row>
  </sheetData>
  <mergeCells count="5">
    <mergeCell ref="A1:I1"/>
    <mergeCell ref="A9:E9"/>
    <mergeCell ref="F9:I9"/>
    <mergeCell ref="B3:B8"/>
    <mergeCell ref="E3:E8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Zeros="0" tabSelected="1" view="pageBreakPreview" zoomScaleNormal="100" topLeftCell="A11" workbookViewId="0">
      <selection activeCell="A1" sqref="A1:H30"/>
    </sheetView>
  </sheetViews>
  <sheetFormatPr defaultColWidth="9" defaultRowHeight="14.25" outlineLevelCol="7"/>
  <cols>
    <col min="1" max="1" width="6" customWidth="1"/>
    <col min="2" max="2" width="14.625" style="1" customWidth="1"/>
    <col min="3" max="3" width="23.875" style="2" customWidth="1"/>
    <col min="4" max="4" width="7.375" customWidth="1"/>
    <col min="5" max="5" width="7.625" customWidth="1"/>
    <col min="6" max="6" width="7.875" style="3" customWidth="1"/>
    <col min="7" max="7" width="10.125" style="4" customWidth="1"/>
    <col min="8" max="8" width="12.875" style="5" customWidth="1"/>
  </cols>
  <sheetData>
    <row r="1" ht="27" customHeight="1" spans="1:8">
      <c r="A1" s="6" t="s">
        <v>51</v>
      </c>
      <c r="B1" s="6"/>
      <c r="C1" s="7"/>
      <c r="D1" s="6"/>
      <c r="E1" s="6"/>
      <c r="F1" s="6"/>
      <c r="G1" s="6"/>
      <c r="H1" s="6"/>
    </row>
    <row r="2" ht="24.75" customHeight="1" spans="1:8">
      <c r="A2" s="8" t="s">
        <v>3</v>
      </c>
      <c r="B2" s="9" t="s">
        <v>24</v>
      </c>
      <c r="C2" s="9" t="s">
        <v>52</v>
      </c>
      <c r="D2" s="9" t="s">
        <v>25</v>
      </c>
      <c r="E2" s="10" t="s">
        <v>26</v>
      </c>
      <c r="F2" s="11" t="s">
        <v>53</v>
      </c>
      <c r="G2" s="11" t="s">
        <v>36</v>
      </c>
      <c r="H2" s="12" t="s">
        <v>54</v>
      </c>
    </row>
    <row r="3" ht="32.1" customHeight="1" spans="1:8">
      <c r="A3" s="13" t="s">
        <v>55</v>
      </c>
      <c r="B3" s="14" t="s">
        <v>56</v>
      </c>
      <c r="C3" s="15" t="s">
        <v>57</v>
      </c>
      <c r="D3" s="16" t="s">
        <v>58</v>
      </c>
      <c r="E3" s="17">
        <v>100</v>
      </c>
      <c r="F3" s="18"/>
      <c r="G3" s="19">
        <f t="shared" ref="G3:G7" si="0">E3*F3</f>
        <v>0</v>
      </c>
      <c r="H3" s="20" t="s">
        <v>59</v>
      </c>
    </row>
    <row r="4" ht="21" customHeight="1" spans="1:8">
      <c r="A4" s="13" t="s">
        <v>8</v>
      </c>
      <c r="B4" s="21" t="s">
        <v>60</v>
      </c>
      <c r="C4" s="22"/>
      <c r="D4" s="18"/>
      <c r="E4" s="17"/>
      <c r="F4" s="18"/>
      <c r="G4" s="19"/>
      <c r="H4" s="23"/>
    </row>
    <row r="5" ht="26.1" customHeight="1" spans="1:8">
      <c r="A5" s="13" t="s">
        <v>61</v>
      </c>
      <c r="B5" s="14" t="s">
        <v>62</v>
      </c>
      <c r="C5" s="15" t="s">
        <v>63</v>
      </c>
      <c r="D5" s="16" t="s">
        <v>58</v>
      </c>
      <c r="E5" s="17">
        <v>60</v>
      </c>
      <c r="F5" s="18"/>
      <c r="G5" s="19">
        <f t="shared" si="0"/>
        <v>0</v>
      </c>
      <c r="H5" s="23"/>
    </row>
    <row r="6" ht="32.1" customHeight="1" spans="1:8">
      <c r="A6" s="13" t="s">
        <v>64</v>
      </c>
      <c r="B6" s="14" t="s">
        <v>65</v>
      </c>
      <c r="C6" s="15" t="s">
        <v>66</v>
      </c>
      <c r="D6" s="16" t="s">
        <v>58</v>
      </c>
      <c r="E6" s="17">
        <v>60</v>
      </c>
      <c r="F6" s="18"/>
      <c r="G6" s="19">
        <f t="shared" si="0"/>
        <v>0</v>
      </c>
      <c r="H6" s="23"/>
    </row>
    <row r="7" ht="32.1" customHeight="1" spans="1:8">
      <c r="A7" s="13" t="s">
        <v>67</v>
      </c>
      <c r="B7" s="14" t="s">
        <v>68</v>
      </c>
      <c r="C7" s="15" t="s">
        <v>69</v>
      </c>
      <c r="D7" s="17" t="s">
        <v>70</v>
      </c>
      <c r="E7" s="17">
        <v>300</v>
      </c>
      <c r="F7" s="17"/>
      <c r="G7" s="19">
        <f t="shared" si="0"/>
        <v>0</v>
      </c>
      <c r="H7" s="23"/>
    </row>
    <row r="8" ht="21.75" customHeight="1" spans="1:8">
      <c r="A8" s="13" t="s">
        <v>11</v>
      </c>
      <c r="B8" s="21" t="s">
        <v>71</v>
      </c>
      <c r="C8" s="22"/>
      <c r="D8" s="16"/>
      <c r="E8" s="17"/>
      <c r="F8" s="18"/>
      <c r="G8" s="19"/>
      <c r="H8" s="23"/>
    </row>
    <row r="9" ht="26.1" customHeight="1" spans="1:8">
      <c r="A9" s="13" t="s">
        <v>61</v>
      </c>
      <c r="B9" s="14" t="s">
        <v>72</v>
      </c>
      <c r="C9" s="15"/>
      <c r="D9" s="18" t="s">
        <v>73</v>
      </c>
      <c r="E9" s="17">
        <v>8000</v>
      </c>
      <c r="F9" s="18"/>
      <c r="G9" s="19">
        <f>E9*F9</f>
        <v>0</v>
      </c>
      <c r="H9" s="23"/>
    </row>
    <row r="10" ht="50.1" customHeight="1" spans="1:8">
      <c r="A10" s="13" t="s">
        <v>64</v>
      </c>
      <c r="B10" s="24" t="s">
        <v>74</v>
      </c>
      <c r="C10" s="25" t="s">
        <v>75</v>
      </c>
      <c r="D10" s="16" t="s">
        <v>58</v>
      </c>
      <c r="E10" s="17">
        <v>50</v>
      </c>
      <c r="F10" s="18"/>
      <c r="G10" s="19">
        <f t="shared" ref="G10:G23" si="1">E10*F10</f>
        <v>0</v>
      </c>
      <c r="H10" s="23"/>
    </row>
    <row r="11" ht="26.1" customHeight="1" spans="1:8">
      <c r="A11" s="13" t="s">
        <v>67</v>
      </c>
      <c r="B11" s="14" t="s">
        <v>76</v>
      </c>
      <c r="C11" s="15" t="s">
        <v>77</v>
      </c>
      <c r="D11" s="16" t="s">
        <v>78</v>
      </c>
      <c r="E11" s="17">
        <v>50</v>
      </c>
      <c r="F11" s="18"/>
      <c r="G11" s="19">
        <f t="shared" si="1"/>
        <v>0</v>
      </c>
      <c r="H11" s="23"/>
    </row>
    <row r="12" ht="26.1" customHeight="1" spans="1:8">
      <c r="A12" s="13" t="s">
        <v>14</v>
      </c>
      <c r="B12" s="21" t="s">
        <v>79</v>
      </c>
      <c r="C12" s="22"/>
      <c r="D12" s="18">
        <v>0</v>
      </c>
      <c r="E12" s="17">
        <v>0</v>
      </c>
      <c r="F12" s="18"/>
      <c r="G12" s="19">
        <v>0</v>
      </c>
      <c r="H12" s="23"/>
    </row>
    <row r="13" ht="26.1" customHeight="1" spans="1:8">
      <c r="A13" s="13" t="s">
        <v>61</v>
      </c>
      <c r="B13" s="14" t="s">
        <v>80</v>
      </c>
      <c r="C13" s="15"/>
      <c r="D13" s="26" t="s">
        <v>73</v>
      </c>
      <c r="E13" s="17">
        <v>80</v>
      </c>
      <c r="F13" s="18"/>
      <c r="G13" s="19">
        <f>E13*F13</f>
        <v>0</v>
      </c>
      <c r="H13" s="23"/>
    </row>
    <row r="14" ht="26.1" customHeight="1" spans="1:8">
      <c r="A14" s="13" t="s">
        <v>64</v>
      </c>
      <c r="B14" s="14" t="s">
        <v>81</v>
      </c>
      <c r="C14" s="15" t="s">
        <v>82</v>
      </c>
      <c r="D14" s="26" t="s">
        <v>83</v>
      </c>
      <c r="E14" s="17">
        <v>15</v>
      </c>
      <c r="F14" s="18"/>
      <c r="G14" s="19">
        <f t="shared" ref="G14:G17" si="2">E14*F14</f>
        <v>0</v>
      </c>
      <c r="H14" s="23"/>
    </row>
    <row r="15" ht="26.1" customHeight="1" spans="1:8">
      <c r="A15" s="13" t="s">
        <v>67</v>
      </c>
      <c r="B15" s="14" t="s">
        <v>84</v>
      </c>
      <c r="C15" s="15"/>
      <c r="D15" s="26" t="s">
        <v>85</v>
      </c>
      <c r="E15" s="17">
        <v>15</v>
      </c>
      <c r="F15" s="18"/>
      <c r="G15" s="19">
        <f t="shared" si="2"/>
        <v>0</v>
      </c>
      <c r="H15" s="23"/>
    </row>
    <row r="16" ht="26.1" customHeight="1" spans="1:8">
      <c r="A16" s="13" t="s">
        <v>86</v>
      </c>
      <c r="B16" s="14" t="s">
        <v>87</v>
      </c>
      <c r="C16" s="15"/>
      <c r="D16" s="26" t="s">
        <v>85</v>
      </c>
      <c r="E16" s="17">
        <v>15</v>
      </c>
      <c r="F16" s="18"/>
      <c r="G16" s="19">
        <f t="shared" si="2"/>
        <v>0</v>
      </c>
      <c r="H16" s="23"/>
    </row>
    <row r="17" ht="26.1" customHeight="1" spans="1:8">
      <c r="A17" s="13" t="s">
        <v>88</v>
      </c>
      <c r="B17" s="14" t="s">
        <v>89</v>
      </c>
      <c r="C17" s="15"/>
      <c r="D17" s="26" t="s">
        <v>85</v>
      </c>
      <c r="E17" s="17">
        <v>15</v>
      </c>
      <c r="F17" s="18"/>
      <c r="G17" s="19">
        <f t="shared" si="2"/>
        <v>0</v>
      </c>
      <c r="H17" s="23"/>
    </row>
    <row r="18" ht="26.1" customHeight="1" spans="1:8">
      <c r="A18" s="13" t="s">
        <v>90</v>
      </c>
      <c r="B18" s="14" t="s">
        <v>91</v>
      </c>
      <c r="C18" s="15"/>
      <c r="D18" s="14" t="s">
        <v>85</v>
      </c>
      <c r="E18" s="17">
        <v>15</v>
      </c>
      <c r="F18" s="18"/>
      <c r="G18" s="19">
        <f t="shared" si="1"/>
        <v>0</v>
      </c>
      <c r="H18" s="23"/>
    </row>
    <row r="19" ht="26.1" customHeight="1" spans="1:8">
      <c r="A19" s="13" t="s">
        <v>92</v>
      </c>
      <c r="B19" s="21" t="s">
        <v>93</v>
      </c>
      <c r="C19" s="22"/>
      <c r="D19" s="16"/>
      <c r="E19" s="17"/>
      <c r="F19" s="18"/>
      <c r="G19" s="19">
        <f t="shared" si="1"/>
        <v>0</v>
      </c>
      <c r="H19" s="23"/>
    </row>
    <row r="20" ht="26.1" customHeight="1" spans="1:8">
      <c r="A20" s="13" t="s">
        <v>61</v>
      </c>
      <c r="B20" s="14" t="s">
        <v>94</v>
      </c>
      <c r="C20" s="15"/>
      <c r="D20" s="16" t="s">
        <v>78</v>
      </c>
      <c r="E20" s="17">
        <v>500</v>
      </c>
      <c r="F20" s="18"/>
      <c r="G20" s="19">
        <f t="shared" si="1"/>
        <v>0</v>
      </c>
      <c r="H20" s="23"/>
    </row>
    <row r="21" ht="26.1" customHeight="1" spans="1:8">
      <c r="A21" s="13" t="s">
        <v>64</v>
      </c>
      <c r="B21" s="14" t="s">
        <v>95</v>
      </c>
      <c r="C21" s="15"/>
      <c r="D21" s="16" t="s">
        <v>78</v>
      </c>
      <c r="E21" s="17">
        <v>100</v>
      </c>
      <c r="F21" s="18"/>
      <c r="G21" s="19">
        <f t="shared" si="1"/>
        <v>0</v>
      </c>
      <c r="H21" s="23"/>
    </row>
    <row r="22" ht="26.1" customHeight="1" spans="1:8">
      <c r="A22" s="13"/>
      <c r="B22" s="21" t="s">
        <v>96</v>
      </c>
      <c r="C22" s="22"/>
      <c r="D22" s="16"/>
      <c r="E22" s="17"/>
      <c r="F22" s="18"/>
      <c r="G22" s="19"/>
      <c r="H22" s="23"/>
    </row>
    <row r="23" ht="26.1" customHeight="1" spans="1:8">
      <c r="A23" s="13" t="s">
        <v>61</v>
      </c>
      <c r="B23" s="27" t="s">
        <v>96</v>
      </c>
      <c r="C23" s="28" t="s">
        <v>97</v>
      </c>
      <c r="D23" s="14" t="s">
        <v>83</v>
      </c>
      <c r="E23" s="27">
        <v>10</v>
      </c>
      <c r="F23" s="27"/>
      <c r="G23" s="19">
        <f t="shared" si="1"/>
        <v>0</v>
      </c>
      <c r="H23" s="23"/>
    </row>
    <row r="24" ht="32.1" customHeight="1" spans="1:8">
      <c r="A24" s="13" t="s">
        <v>64</v>
      </c>
      <c r="B24" s="14" t="s">
        <v>98</v>
      </c>
      <c r="C24" s="15" t="s">
        <v>99</v>
      </c>
      <c r="D24" s="14" t="s">
        <v>100</v>
      </c>
      <c r="E24" s="27">
        <v>10</v>
      </c>
      <c r="F24" s="27"/>
      <c r="G24" s="19">
        <f t="shared" ref="G24:G29" si="3">E24*F24</f>
        <v>0</v>
      </c>
      <c r="H24" s="23"/>
    </row>
    <row r="25" ht="26.1" customHeight="1" spans="1:8">
      <c r="A25" s="13" t="s">
        <v>67</v>
      </c>
      <c r="B25" s="14" t="s">
        <v>101</v>
      </c>
      <c r="C25" s="15" t="s">
        <v>102</v>
      </c>
      <c r="D25" s="14" t="s">
        <v>85</v>
      </c>
      <c r="E25" s="27">
        <v>8</v>
      </c>
      <c r="F25" s="27"/>
      <c r="G25" s="19">
        <f t="shared" si="3"/>
        <v>0</v>
      </c>
      <c r="H25" s="23"/>
    </row>
    <row r="26" ht="26.1" customHeight="1" spans="1:8">
      <c r="A26" s="13" t="s">
        <v>86</v>
      </c>
      <c r="B26" s="14" t="s">
        <v>103</v>
      </c>
      <c r="C26" s="15" t="s">
        <v>97</v>
      </c>
      <c r="D26" s="14" t="s">
        <v>85</v>
      </c>
      <c r="E26" s="27">
        <v>5</v>
      </c>
      <c r="F26" s="27"/>
      <c r="G26" s="19">
        <f t="shared" si="3"/>
        <v>0</v>
      </c>
      <c r="H26" s="23"/>
    </row>
    <row r="27" ht="26.1" customHeight="1" spans="1:8">
      <c r="A27" s="13" t="s">
        <v>104</v>
      </c>
      <c r="B27" s="14" t="s">
        <v>105</v>
      </c>
      <c r="C27" s="15" t="s">
        <v>106</v>
      </c>
      <c r="D27" s="14" t="s">
        <v>85</v>
      </c>
      <c r="E27" s="27">
        <v>5</v>
      </c>
      <c r="F27" s="27"/>
      <c r="G27" s="19">
        <f t="shared" si="3"/>
        <v>0</v>
      </c>
      <c r="H27" s="23"/>
    </row>
    <row r="28" ht="26.1" customHeight="1" spans="1:8">
      <c r="A28" s="13" t="s">
        <v>107</v>
      </c>
      <c r="B28" s="14" t="s">
        <v>108</v>
      </c>
      <c r="C28" s="15" t="s">
        <v>106</v>
      </c>
      <c r="D28" s="14" t="s">
        <v>85</v>
      </c>
      <c r="E28" s="27">
        <v>5</v>
      </c>
      <c r="F28" s="27"/>
      <c r="G28" s="19">
        <f t="shared" si="3"/>
        <v>0</v>
      </c>
      <c r="H28" s="23"/>
    </row>
    <row r="29" ht="26.1" customHeight="1" spans="1:8">
      <c r="A29" s="13" t="s">
        <v>109</v>
      </c>
      <c r="B29" s="14" t="s">
        <v>110</v>
      </c>
      <c r="C29" s="15" t="s">
        <v>111</v>
      </c>
      <c r="D29" s="14" t="s">
        <v>85</v>
      </c>
      <c r="E29" s="27">
        <v>3</v>
      </c>
      <c r="F29" s="27"/>
      <c r="G29" s="19">
        <f t="shared" si="3"/>
        <v>0</v>
      </c>
      <c r="H29" s="23"/>
    </row>
    <row r="30" ht="30" customHeight="1" spans="1:8">
      <c r="A30" s="29" t="s">
        <v>112</v>
      </c>
      <c r="B30" s="29"/>
      <c r="C30" s="30"/>
      <c r="D30" s="29"/>
      <c r="E30" s="31">
        <f>SUM(G3:G29)</f>
        <v>0</v>
      </c>
      <c r="F30" s="31"/>
      <c r="G30" s="31"/>
      <c r="H30" s="32"/>
    </row>
  </sheetData>
  <protectedRanges>
    <protectedRange sqref="F3 H3" name="区域1" securityDescriptor="O:WDG:WDD:"/>
  </protectedRanges>
  <mergeCells count="9">
    <mergeCell ref="A1:H1"/>
    <mergeCell ref="B4:C4"/>
    <mergeCell ref="B8:C8"/>
    <mergeCell ref="B12:C12"/>
    <mergeCell ref="B19:C19"/>
    <mergeCell ref="B22:C22"/>
    <mergeCell ref="A30:D30"/>
    <mergeCell ref="E30:G30"/>
    <mergeCell ref="H3:H28"/>
  </mergeCells>
  <pageMargins left="0.7" right="0.7" top="0.75" bottom="0.75" header="0.3" footer="0.3"/>
  <pageSetup paperSize="9" scale="94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>
    <arrUserId title="区域1" rangeCreator="" othersAccessPermission="edit"/>
  </rangeList>
  <rangeList sheetStid="8" master="" otherUserPermission="visible"/>
  <rangeList sheetStid="9" master="" otherUserPermission="visible"/>
  <rangeList sheetStid="5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总则</vt:lpstr>
      <vt:lpstr>道路巡查</vt:lpstr>
      <vt:lpstr>日常养护</vt:lpstr>
      <vt:lpstr>小型维修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cp:lastPrinted>2024-12-04T02:52:00Z</cp:lastPrinted>
  <dcterms:modified xsi:type="dcterms:W3CDTF">2024-12-30T06:10:00Z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FFD4B655B95A453886E6742FAD078CAC_13</vt:lpwstr>
  </property>
</Properties>
</file>