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服务清单" sheetId="1" r:id="rId1"/>
  </sheets>
  <definedNames>
    <definedName name="_xlnm.Print_Area" localSheetId="0">服务清单!$A$1:$F$703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<sst xmlns="http://schemas.openxmlformats.org/spreadsheetml/2006/main" count="1276" uniqueCount="283">
  <si>
    <t>服务清单</t>
  </si>
  <si>
    <t>一、会场一（面积约800㎡，预计使用2天）</t>
  </si>
  <si>
    <t>制作部分</t>
  </si>
  <si>
    <t>No.</t>
  </si>
  <si>
    <t>项目名称</t>
  </si>
  <si>
    <t>说  明</t>
  </si>
  <si>
    <t>尺  寸</t>
  </si>
  <si>
    <t>数  量</t>
  </si>
  <si>
    <t>工作日</t>
  </si>
  <si>
    <t>备注</t>
  </si>
  <si>
    <t>中间主背景</t>
  </si>
  <si>
    <t>钢木材质桁架结构</t>
  </si>
  <si>
    <t>9.6m×5.8m</t>
  </si>
  <si>
    <t>阻燃写真布</t>
  </si>
  <si>
    <t>阻燃遮光布</t>
  </si>
  <si>
    <t>侧封背景</t>
  </si>
  <si>
    <t>5.8m×2.1m×2块</t>
  </si>
  <si>
    <t>LED底座背景</t>
  </si>
  <si>
    <t>6.1m×2.3m×2块</t>
  </si>
  <si>
    <t>LED底座</t>
  </si>
  <si>
    <t>控制台围挡</t>
  </si>
  <si>
    <t>13.6×1.7m×1块</t>
  </si>
  <si>
    <t>摄像地台</t>
  </si>
  <si>
    <t>40cm高</t>
  </si>
  <si>
    <t>7.2m×2.4m</t>
  </si>
  <si>
    <t>音频设备</t>
  </si>
  <si>
    <t>专业调音台</t>
  </si>
  <si>
    <t>DIGICO SD12控制台</t>
  </si>
  <si>
    <t>调音台接口箱</t>
  </si>
  <si>
    <t>DIGICO D2 接口箱</t>
  </si>
  <si>
    <t>全频音箱</t>
  </si>
  <si>
    <t>功放</t>
  </si>
  <si>
    <t>台式麦克</t>
  </si>
  <si>
    <t>麦克发言系统</t>
  </si>
  <si>
    <t>全数字化会议系统主机</t>
  </si>
  <si>
    <t>系统主机</t>
  </si>
  <si>
    <t>TP-LINKTL-SF1024S交换机</t>
  </si>
  <si>
    <t>TAIDEN HCS-8134M刻像机</t>
  </si>
  <si>
    <t>全数字化会议系统扩展主机</t>
  </si>
  <si>
    <t>即席麦克</t>
  </si>
  <si>
    <t>无线麦克</t>
  </si>
  <si>
    <t>无线接收机</t>
  </si>
  <si>
    <t>同声传译</t>
  </si>
  <si>
    <t>同传基础费（系统主机、红外发射主机、模拟音频输出器）</t>
  </si>
  <si>
    <t>翻译间</t>
  </si>
  <si>
    <t>译员机</t>
  </si>
  <si>
    <t>红外辐射板</t>
  </si>
  <si>
    <t>视频监视器</t>
  </si>
  <si>
    <t>红外接收盒及耳机</t>
  </si>
  <si>
    <t>音频分配器</t>
  </si>
  <si>
    <t>现场录音技术服务</t>
  </si>
  <si>
    <t>数码多轨录音机  TASCAM</t>
  </si>
  <si>
    <t>视频设备</t>
  </si>
  <si>
    <t>LED</t>
  </si>
  <si>
    <t>LED显示屏-P2</t>
  </si>
  <si>
    <t>5.5m×3m×2组</t>
  </si>
  <si>
    <t>LED信号处理器</t>
  </si>
  <si>
    <t>K16</t>
  </si>
  <si>
    <t>数字电源箱</t>
  </si>
  <si>
    <t>H15双备份系统</t>
  </si>
  <si>
    <t>Gen Lock同步器及服务</t>
  </si>
  <si>
    <t>光纤收发器</t>
  </si>
  <si>
    <t>视频控制系统</t>
  </si>
  <si>
    <t>巴可E2视频控制系统</t>
  </si>
  <si>
    <t>E2接口箱</t>
  </si>
  <si>
    <t>等离子电视</t>
  </si>
  <si>
    <t>电视</t>
  </si>
  <si>
    <t>电视后侧喷绘裱板装饰</t>
  </si>
  <si>
    <t>视频分配器</t>
  </si>
  <si>
    <t>笔记本电脑</t>
  </si>
  <si>
    <t>翻页器</t>
  </si>
  <si>
    <t>超远距离多端口协同翻页器</t>
  </si>
  <si>
    <t>灯光设备</t>
  </si>
  <si>
    <t>调光台</t>
  </si>
  <si>
    <t>LED聚光灯</t>
  </si>
  <si>
    <t>宽色温平板柔光灯</t>
  </si>
  <si>
    <t>DMX信号放大器</t>
  </si>
  <si>
    <t>主背景力压架支撑</t>
  </si>
  <si>
    <t>TRUSS架</t>
  </si>
  <si>
    <t>电源综合布线</t>
  </si>
  <si>
    <t>电源布线
(口型台区域）</t>
  </si>
  <si>
    <t>阻燃线缆</t>
  </si>
  <si>
    <t>金属套管</t>
  </si>
  <si>
    <t>五孔插座</t>
  </si>
  <si>
    <t>防水航空插</t>
  </si>
  <si>
    <t>地胶保护</t>
  </si>
  <si>
    <t>插线板</t>
  </si>
  <si>
    <t>执行人员</t>
  </si>
  <si>
    <t>视频师</t>
  </si>
  <si>
    <t>音频师</t>
  </si>
  <si>
    <t>灯光师</t>
  </si>
  <si>
    <t>排队发言系统控制</t>
  </si>
  <si>
    <t>视频技术人员</t>
  </si>
  <si>
    <t>音频技术人员</t>
  </si>
  <si>
    <t>人员食宿</t>
  </si>
  <si>
    <t>二、会场二（面积约800㎡，预计使用1天）</t>
  </si>
  <si>
    <t>视频跟踪发言设备</t>
  </si>
  <si>
    <t>视频跟踪发言系统</t>
  </si>
  <si>
    <t>8*8SDI矩阵</t>
  </si>
  <si>
    <t>静帧处理器</t>
  </si>
  <si>
    <t>摄像跟踪软件</t>
  </si>
  <si>
    <t>视频管理软件</t>
  </si>
  <si>
    <t>双8寸监视器</t>
  </si>
  <si>
    <t>自动跟踪高清摄像头</t>
  </si>
  <si>
    <t>摄像头控制键盘</t>
  </si>
  <si>
    <t>录像</t>
  </si>
  <si>
    <t>录屏用、含软件模块</t>
  </si>
  <si>
    <t>摄影摄像</t>
  </si>
  <si>
    <t>高清摄像机</t>
  </si>
  <si>
    <t>特写上屏</t>
  </si>
  <si>
    <t>长焦镜头</t>
  </si>
  <si>
    <t>追踪系统控制</t>
  </si>
  <si>
    <t>灯光技术人员</t>
  </si>
  <si>
    <t>三、集体合影</t>
  </si>
  <si>
    <t>合影背景</t>
  </si>
  <si>
    <t>12.6m×5.3m</t>
  </si>
  <si>
    <t>5.3m×1.5m×2块</t>
  </si>
  <si>
    <t>合影台阶</t>
  </si>
  <si>
    <t>12m×2层</t>
  </si>
  <si>
    <t>平板柔光灯</t>
  </si>
  <si>
    <t>流动灯架</t>
  </si>
  <si>
    <t>四、会场三（面积约600㎡，使用1天）</t>
  </si>
  <si>
    <t>南京市残疾人联合会负责</t>
  </si>
  <si>
    <t>签到背景</t>
  </si>
  <si>
    <t>5.6m×3.3m</t>
  </si>
  <si>
    <t>签到背景侧封</t>
  </si>
  <si>
    <t>1m×3.3m×2</t>
  </si>
  <si>
    <t>中间背景</t>
  </si>
  <si>
    <t>8.6m×4.3m</t>
  </si>
  <si>
    <t>舞台</t>
  </si>
  <si>
    <t>基础舞台</t>
  </si>
  <si>
    <t>16m×4.8m</t>
  </si>
  <si>
    <t>舞台台版</t>
  </si>
  <si>
    <t>阻燃地毯</t>
  </si>
  <si>
    <t>踏步</t>
  </si>
  <si>
    <t>斜坡</t>
  </si>
  <si>
    <t>残疾人使用</t>
  </si>
  <si>
    <t>讲台装饰</t>
  </si>
  <si>
    <t>喷绘裱板异形装饰</t>
  </si>
  <si>
    <t>LED显示屏-P3</t>
  </si>
  <si>
    <t>4m×2.5m×2组</t>
  </si>
  <si>
    <t>NOVA视频控制系统</t>
  </si>
  <si>
    <t>NOVA C3控制台</t>
  </si>
  <si>
    <t>NOVA D12接口箱</t>
  </si>
  <si>
    <t>五、会场四（面积250㎡，使用1天）</t>
  </si>
  <si>
    <t>主背景</t>
  </si>
  <si>
    <t>4.3m×1.5m×2块</t>
  </si>
  <si>
    <t>手拉手</t>
  </si>
  <si>
    <t>普通主机系统</t>
  </si>
  <si>
    <t>98寸电视</t>
  </si>
  <si>
    <t>背景板两侧立架</t>
  </si>
  <si>
    <t>六、会场五（面积250㎡，使用1天）</t>
  </si>
  <si>
    <t>七、会场六（面积250㎡，使用1天）</t>
  </si>
  <si>
    <t>含立架</t>
  </si>
  <si>
    <t>八、宴会1（面积约800㎡、预计使用1天）</t>
  </si>
  <si>
    <t>背景板</t>
  </si>
  <si>
    <t>18.6m×5.3m</t>
  </si>
  <si>
    <t>18m×4.8m</t>
  </si>
  <si>
    <t>九、宴会2（面积约800㎡、预计使用1天）</t>
  </si>
  <si>
    <t>18m×5m</t>
  </si>
  <si>
    <t>十、双边会见1（面积约150㎡，使用2天）</t>
  </si>
  <si>
    <t>十一、双边会见2（面积约150㎡，使用2天）</t>
  </si>
  <si>
    <t>十二、新闻发布会（面积约200㎡，使用1天）</t>
  </si>
  <si>
    <t>10.6m×4.3m</t>
  </si>
  <si>
    <t>背景板侧封</t>
  </si>
  <si>
    <t>1m×4.3m×2</t>
  </si>
  <si>
    <t>10m×3.6m</t>
  </si>
  <si>
    <t>十三、办公间</t>
  </si>
  <si>
    <t>中方办公间（2间）</t>
  </si>
  <si>
    <t>激光打印机</t>
  </si>
  <si>
    <t>中速复印机</t>
  </si>
  <si>
    <t>碎纸机</t>
  </si>
  <si>
    <t>插电板</t>
  </si>
  <si>
    <t>网络组建</t>
  </si>
  <si>
    <t>电源布线</t>
  </si>
  <si>
    <t>外方办公间（2间）</t>
  </si>
  <si>
    <t>文件中心及公共办公间</t>
  </si>
  <si>
    <t>新闻中心</t>
  </si>
  <si>
    <t>媒体工位电源布线</t>
  </si>
  <si>
    <t>办公用品</t>
  </si>
  <si>
    <t>光盘</t>
  </si>
  <si>
    <t>签字笔</t>
  </si>
  <si>
    <t>剪刀</t>
  </si>
  <si>
    <t>订书器</t>
  </si>
  <si>
    <t>起订器</t>
  </si>
  <si>
    <t>曲别针</t>
  </si>
  <si>
    <t>凤尾夹</t>
  </si>
  <si>
    <t>打孔器</t>
  </si>
  <si>
    <t>文件夹</t>
  </si>
  <si>
    <t>胶带</t>
  </si>
  <si>
    <t>胶棒</t>
  </si>
  <si>
    <t>A4打印纸</t>
  </si>
  <si>
    <t>A3打印纸</t>
  </si>
  <si>
    <t>办公设备技术人员</t>
  </si>
  <si>
    <t>十四、周边氛围</t>
  </si>
  <si>
    <t>指示系统</t>
  </si>
  <si>
    <t>室内指示</t>
  </si>
  <si>
    <t>木质裱车贴，尺寸约0.6x1.8m</t>
  </si>
  <si>
    <t>室外指示</t>
  </si>
  <si>
    <t>铝合金裱板，尺寸约1×2m</t>
  </si>
  <si>
    <t>电子指示牌</t>
  </si>
  <si>
    <t>电子立屏（竖版16：9）</t>
  </si>
  <si>
    <t>室内外氛围渲染</t>
  </si>
  <si>
    <t>室外立体造型</t>
  </si>
  <si>
    <t>钢木结构，发光字，尺寸预估14m×1.2m</t>
  </si>
  <si>
    <t>装饰门头1</t>
  </si>
  <si>
    <t>预估门头尺寸为12m×8m</t>
  </si>
  <si>
    <t>室内欢迎背景
8.6m×4.3m×双面</t>
  </si>
  <si>
    <t>门厅立体造型</t>
  </si>
  <si>
    <t>预估7m×1.2m</t>
  </si>
  <si>
    <t>装饰门头2</t>
  </si>
  <si>
    <t>预估门头尺寸为10m×8m</t>
  </si>
  <si>
    <t>道旗</t>
  </si>
  <si>
    <t>写真喷绘，尺寸预估0.5m×1.5m</t>
  </si>
  <si>
    <t>酒店接待台装饰</t>
  </si>
  <si>
    <t>酒店欢迎背景
4m×2.5m×5套</t>
  </si>
  <si>
    <t>酒店接待台</t>
  </si>
  <si>
    <t>接待台装饰</t>
  </si>
  <si>
    <t>机场火车站接待台装饰</t>
  </si>
  <si>
    <t>欢迎背景
5m×3m×3套</t>
  </si>
  <si>
    <t>接待台</t>
  </si>
  <si>
    <t>木质裱写真画面</t>
  </si>
  <si>
    <t>十五、其他部分</t>
  </si>
  <si>
    <t>1、设计服务</t>
  </si>
  <si>
    <t>设计服务</t>
  </si>
  <si>
    <t>会议相关的会议资料、场地规划、效果图、主视觉延展的设计</t>
  </si>
  <si>
    <t>2、会务服务软件开发及保障</t>
  </si>
  <si>
    <t>UI设计</t>
  </si>
  <si>
    <t>完成全部H5页面设计，交付高保真设计稿及切图标注，确保设计方案可落地还原。</t>
  </si>
  <si>
    <t>前端开发</t>
  </si>
  <si>
    <t>H5页面开发（适配主流手机与浏览器）、中英双语切换功能开发、页面交互与动效实现、与后端API联调，覆盖全部功能模块的页面渲染与用户交互。</t>
  </si>
  <si>
    <t>后端开发</t>
  </si>
  <si>
    <t>管理后台开发（平台所有内容管理模块）、API接口开发、数据库设计搭建、图片与文件存储对接、多角色权限管控。</t>
  </si>
  <si>
    <t>测试与运维</t>
  </si>
  <si>
    <t>功能测试、兼容性测试（iOS/Android主流机型及微信内置浏览器）、性能测试、Bug修复与回归验证。</t>
  </si>
  <si>
    <t>运维支持</t>
  </si>
  <si>
    <t>平台运行期间的部署上线支持及运维保障、服务器与环境配置、会议期间现场技术保障（约7天）、应急响应。</t>
  </si>
  <si>
    <t>服务器/带宽/CDN</t>
  </si>
  <si>
    <t>云服务器（4核8G）、云数据库、对象存储、态势感知系统支撑、云防火墙、按量计费带宽与CDN加速服务（按1-2个月使用周期预估）</t>
  </si>
  <si>
    <t>3、UPS电源</t>
  </si>
  <si>
    <t>UPS-60KW</t>
  </si>
  <si>
    <t>UPS-30KW</t>
  </si>
  <si>
    <t>UPS-25KW</t>
  </si>
  <si>
    <t>UPS-20KW</t>
  </si>
  <si>
    <t>UPS-15KW</t>
  </si>
  <si>
    <t>4、同传速记类</t>
  </si>
  <si>
    <t>中英同传</t>
  </si>
  <si>
    <t>含食宿、交通</t>
  </si>
  <si>
    <t>速记</t>
  </si>
  <si>
    <t>中英笔译</t>
  </si>
  <si>
    <t>行政须知</t>
  </si>
  <si>
    <t>其他翻译</t>
  </si>
  <si>
    <t>5、会议用品</t>
  </si>
  <si>
    <t>大桌签</t>
  </si>
  <si>
    <t>亚克力40cm×15cm</t>
  </si>
  <si>
    <t>小桌签</t>
  </si>
  <si>
    <t>亚克力20cm×10cm</t>
  </si>
  <si>
    <t>同传频道卡</t>
  </si>
  <si>
    <t>话筒使用说明</t>
  </si>
  <si>
    <t>餐签</t>
  </si>
  <si>
    <t>椅背贴</t>
  </si>
  <si>
    <t>菜单</t>
  </si>
  <si>
    <t>6、运输类</t>
  </si>
  <si>
    <t>货物运输费</t>
  </si>
  <si>
    <t>9.6m货车</t>
  </si>
  <si>
    <t>7.6m货车</t>
  </si>
  <si>
    <t>4.2m货车</t>
  </si>
  <si>
    <t>7、第三方检测</t>
  </si>
  <si>
    <t>结构检测费用</t>
  </si>
  <si>
    <t>消防与电力检测费用</t>
  </si>
  <si>
    <t>十六、前期驻场及搭建期人员</t>
  </si>
  <si>
    <t>高级项目经理</t>
  </si>
  <si>
    <t>会议搭建资深经理</t>
  </si>
  <si>
    <t>前期驻场</t>
  </si>
  <si>
    <t>高级策划经理</t>
  </si>
  <si>
    <t>会议方案资深经理</t>
  </si>
  <si>
    <t>高级设计师</t>
  </si>
  <si>
    <t>会议方案资深设计</t>
  </si>
  <si>
    <t>设备搭建人员</t>
  </si>
  <si>
    <t>音频、视频、灯光搭建人员</t>
  </si>
  <si>
    <t>搭建期</t>
  </si>
  <si>
    <t>制作搭建人员</t>
  </si>
  <si>
    <t>背景板、氛围、指示系统搭建人员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</si>
</sst>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&quot;元&quot;"/>
    <numFmt numFmtId="177" formatCode="#,##0.0&quot;平米&quot;"/>
    <numFmt numFmtId="178" formatCode="#,##0&quot;天&quot;"/>
    <numFmt numFmtId="179" formatCode="#,##0.0&quot;延米&quot;"/>
    <numFmt numFmtId="180" formatCode="#,##0&quot;台&quot;"/>
    <numFmt numFmtId="181" formatCode="#,##0&quot;支&quot;"/>
    <numFmt numFmtId="182" formatCode="#,##0&quot;套&quot;"/>
    <numFmt numFmtId="183" formatCode="#,##0&quot;间&quot;"/>
    <numFmt numFmtId="184" formatCode="#,##0&quot;个&quot;"/>
    <numFmt numFmtId="185" formatCode="#,##0&quot;小时&quot;"/>
    <numFmt numFmtId="186" formatCode="#,##0.0&quot;根&quot;"/>
    <numFmt numFmtId="187" formatCode="#,##0&quot;米&quot;"/>
    <numFmt numFmtId="188" formatCode="#,##0.0&quot;米&quot;"/>
    <numFmt numFmtId="189" formatCode="#,##0.0&quot;个&quot;"/>
    <numFmt numFmtId="190" formatCode="#,##0&quot;人&quot;"/>
    <numFmt numFmtId="191" formatCode="#,##0&quot;机位&quot;"/>
    <numFmt numFmtId="192" formatCode="#,##0.0&quot;套&quot;"/>
    <numFmt numFmtId="193" formatCode="#,##0.0&quot;项&quot;"/>
    <numFmt numFmtId="194" formatCode="#,##0&quot;项&quot;"/>
    <numFmt numFmtId="195" formatCode="#,##0&quot;盒&quot;"/>
    <numFmt numFmtId="196" formatCode="#,##0&quot;把&quot;"/>
    <numFmt numFmtId="197" formatCode="#,##0&quot;包&quot;"/>
    <numFmt numFmtId="198" formatCode="#,##0&quot;箱&quot;"/>
    <numFmt numFmtId="199" formatCode="#,##0&quot;组&quot;"/>
    <numFmt numFmtId="200" formatCode="#,##0&quot;平米&quot;"/>
    <numFmt numFmtId="201" formatCode="#,##0&quot;面&quot;"/>
    <numFmt numFmtId="202" formatCode="#,##0&quot;人次&quot;"/>
    <numFmt numFmtId="203" formatCode="#,##0&quot;千字&quot;"/>
    <numFmt numFmtId="204" formatCode="#,##0&quot;车次&quot;"/>
  </numFmts>
  <fonts count="30">
    <font>
      <sz val="12"/>
      <name val="宋体"/>
      <charset val="134"/>
    </font>
    <font>
      <sz val="13"/>
      <name val="宋体"/>
      <charset val="134"/>
    </font>
    <font>
      <b/>
      <sz val="22"/>
      <name val="宋体"/>
      <charset val="134"/>
    </font>
    <font>
      <sz val="16"/>
      <name val="宋体"/>
      <charset val="134"/>
    </font>
    <font>
      <b/>
      <sz val="13"/>
      <name val="宋体"/>
      <charset val="134"/>
    </font>
    <font>
      <sz val="13"/>
      <color indexed="9"/>
      <name val="宋体"/>
      <charset val="134"/>
    </font>
    <font>
      <sz val="13"/>
      <color theme="1"/>
      <name val="宋体"/>
      <charset val="134"/>
    </font>
    <font>
      <sz val="13"/>
      <color indexed="8"/>
      <name val="宋体"/>
      <charset val="134"/>
    </font>
    <font>
      <sz val="12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7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20" fillId="9" borderId="20" applyNumberFormat="0" applyAlignment="0" applyProtection="0">
      <alignment vertical="center"/>
    </xf>
    <xf numFmtId="0" fontId="21" fillId="9" borderId="19" applyNumberFormat="0" applyAlignment="0" applyProtection="0">
      <alignment vertical="center"/>
    </xf>
    <xf numFmtId="0" fontId="22" fillId="10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1" fillId="0" borderId="0" xfId="49" applyFont="1" applyBorder="1" applyAlignment="1">
      <alignment vertical="center"/>
    </xf>
    <xf numFmtId="0" fontId="1" fillId="0" borderId="0" xfId="49" applyFont="1" applyBorder="1">
      <alignment vertical="center"/>
    </xf>
    <xf numFmtId="0" fontId="1" fillId="0" borderId="0" xfId="49" applyFont="1" applyBorder="1" applyAlignment="1">
      <alignment horizontal="left" vertical="center"/>
    </xf>
    <xf numFmtId="0" fontId="1" fillId="0" borderId="0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2" borderId="2" xfId="49" applyFont="1" applyFill="1" applyBorder="1" applyAlignment="1">
      <alignment horizontal="left" vertical="center"/>
    </xf>
    <xf numFmtId="176" fontId="4" fillId="0" borderId="2" xfId="49" applyNumberFormat="1" applyFont="1" applyBorder="1" applyAlignment="1">
      <alignment horizontal="center" vertical="center"/>
    </xf>
    <xf numFmtId="0" fontId="5" fillId="3" borderId="3" xfId="49" applyFont="1" applyFill="1" applyBorder="1" applyAlignment="1">
      <alignment horizontal="center" vertical="center" wrapText="1"/>
    </xf>
    <xf numFmtId="0" fontId="5" fillId="3" borderId="3" xfId="49" applyFont="1" applyFill="1" applyBorder="1" applyAlignment="1">
      <alignment horizontal="left" vertical="center" wrapText="1"/>
    </xf>
    <xf numFmtId="0" fontId="5" fillId="3" borderId="4" xfId="49" applyFont="1" applyFill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vertical="center"/>
    </xf>
    <xf numFmtId="0" fontId="1" fillId="5" borderId="6" xfId="0" applyFont="1" applyFill="1" applyBorder="1" applyAlignment="1">
      <alignment horizontal="center" vertical="center"/>
    </xf>
    <xf numFmtId="177" fontId="1" fillId="4" borderId="2" xfId="0" applyNumberFormat="1" applyFont="1" applyFill="1" applyBorder="1" applyAlignment="1">
      <alignment horizontal="center" vertical="center"/>
    </xf>
    <xf numFmtId="178" fontId="1" fillId="4" borderId="7" xfId="0" applyNumberFormat="1" applyFont="1" applyFill="1" applyBorder="1" applyAlignment="1">
      <alignment horizontal="center" vertical="center"/>
    </xf>
    <xf numFmtId="0" fontId="1" fillId="0" borderId="8" xfId="49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179" fontId="1" fillId="4" borderId="2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vertical="center"/>
    </xf>
    <xf numFmtId="0" fontId="1" fillId="4" borderId="9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10" xfId="0" applyNumberFormat="1" applyFont="1" applyFill="1" applyBorder="1" applyAlignment="1">
      <alignment horizontal="center" vertical="center"/>
    </xf>
    <xf numFmtId="0" fontId="1" fillId="6" borderId="2" xfId="50" applyFont="1" applyFill="1" applyBorder="1" applyAlignment="1">
      <alignment horizontal="center" vertical="center"/>
    </xf>
    <xf numFmtId="0" fontId="1" fillId="6" borderId="2" xfId="50" applyFont="1" applyFill="1" applyBorder="1" applyAlignment="1">
      <alignment vertical="center" wrapText="1"/>
    </xf>
    <xf numFmtId="0" fontId="1" fillId="0" borderId="7" xfId="50" applyFont="1" applyBorder="1" applyAlignment="1">
      <alignment horizontal="left" vertical="center" wrapText="1"/>
    </xf>
    <xf numFmtId="0" fontId="1" fillId="0" borderId="11" xfId="50" applyFont="1" applyBorder="1" applyAlignment="1">
      <alignment horizontal="left" vertical="center" wrapText="1"/>
    </xf>
    <xf numFmtId="180" fontId="1" fillId="6" borderId="2" xfId="50" applyNumberFormat="1" applyFont="1" applyFill="1" applyBorder="1" applyAlignment="1">
      <alignment horizontal="center" vertical="center" wrapText="1"/>
    </xf>
    <xf numFmtId="178" fontId="1" fillId="6" borderId="7" xfId="51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/>
    </xf>
    <xf numFmtId="181" fontId="1" fillId="5" borderId="2" xfId="0" applyNumberFormat="1" applyFont="1" applyFill="1" applyBorder="1" applyAlignment="1">
      <alignment horizontal="center" vertical="center"/>
    </xf>
    <xf numFmtId="180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1" fillId="5" borderId="6" xfId="0" applyFont="1" applyFill="1" applyBorder="1" applyAlignment="1">
      <alignment horizontal="left" vertical="center"/>
    </xf>
    <xf numFmtId="0" fontId="1" fillId="0" borderId="2" xfId="54" applyFont="1" applyBorder="1" applyAlignment="1">
      <alignment horizontal="left" vertical="center" wrapText="1"/>
    </xf>
    <xf numFmtId="180" fontId="1" fillId="5" borderId="6" xfId="0" applyNumberFormat="1" applyFont="1" applyFill="1" applyBorder="1" applyAlignment="1">
      <alignment horizontal="center" vertical="center"/>
    </xf>
    <xf numFmtId="178" fontId="1" fillId="6" borderId="12" xfId="51" applyNumberFormat="1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/>
    </xf>
    <xf numFmtId="180" fontId="1" fillId="5" borderId="9" xfId="0" applyNumberFormat="1" applyFont="1" applyFill="1" applyBorder="1" applyAlignment="1">
      <alignment horizontal="center" vertical="center"/>
    </xf>
    <xf numFmtId="178" fontId="1" fillId="6" borderId="13" xfId="51" applyNumberFormat="1" applyFont="1" applyFill="1" applyBorder="1" applyAlignment="1">
      <alignment horizontal="center" vertical="center" wrapText="1"/>
    </xf>
    <xf numFmtId="180" fontId="1" fillId="5" borderId="3" xfId="0" applyNumberFormat="1" applyFont="1" applyFill="1" applyBorder="1" applyAlignment="1">
      <alignment horizontal="center" vertical="center"/>
    </xf>
    <xf numFmtId="178" fontId="1" fillId="6" borderId="4" xfId="51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182" fontId="1" fillId="4" borderId="2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183" fontId="1" fillId="4" borderId="2" xfId="0" applyNumberFormat="1" applyFont="1" applyFill="1" applyBorder="1" applyAlignment="1">
      <alignment horizontal="center" vertical="center"/>
    </xf>
    <xf numFmtId="184" fontId="1" fillId="4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84" fontId="6" fillId="5" borderId="2" xfId="0" applyNumberFormat="1" applyFont="1" applyFill="1" applyBorder="1" applyAlignment="1">
      <alignment horizontal="center" vertical="center"/>
    </xf>
    <xf numFmtId="185" fontId="1" fillId="4" borderId="2" xfId="0" applyNumberFormat="1" applyFont="1" applyFill="1" applyBorder="1" applyAlignment="1">
      <alignment horizontal="center" vertical="center"/>
    </xf>
    <xf numFmtId="176" fontId="4" fillId="0" borderId="2" xfId="49" applyNumberFormat="1" applyFont="1" applyFill="1" applyBorder="1" applyAlignment="1">
      <alignment horizontal="center" vertical="center"/>
    </xf>
    <xf numFmtId="176" fontId="4" fillId="0" borderId="7" xfId="49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5" borderId="7" xfId="0" applyFont="1" applyFill="1" applyBorder="1" applyAlignment="1">
      <alignment vertical="center"/>
    </xf>
    <xf numFmtId="178" fontId="1" fillId="5" borderId="7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180" fontId="1" fillId="5" borderId="2" xfId="5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/>
    </xf>
    <xf numFmtId="58" fontId="6" fillId="5" borderId="2" xfId="0" applyNumberFormat="1" applyFont="1" applyFill="1" applyBorder="1" applyAlignment="1">
      <alignment horizontal="center" vertical="center"/>
    </xf>
    <xf numFmtId="180" fontId="6" fillId="5" borderId="2" xfId="0" applyNumberFormat="1" applyFont="1" applyFill="1" applyBorder="1" applyAlignment="1">
      <alignment horizontal="center" vertical="center"/>
    </xf>
    <xf numFmtId="58" fontId="6" fillId="5" borderId="2" xfId="0" applyNumberFormat="1" applyFont="1" applyFill="1" applyBorder="1" applyAlignment="1">
      <alignment horizontal="left" vertical="center"/>
    </xf>
    <xf numFmtId="0" fontId="6" fillId="5" borderId="2" xfId="52" applyFont="1" applyFill="1" applyBorder="1" applyAlignment="1">
      <alignment horizontal="left" vertical="center" wrapText="1"/>
    </xf>
    <xf numFmtId="0" fontId="6" fillId="5" borderId="2" xfId="52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186" fontId="1" fillId="4" borderId="2" xfId="0" applyNumberFormat="1" applyFont="1" applyFill="1" applyBorder="1" applyAlignment="1">
      <alignment horizontal="center" vertical="center"/>
    </xf>
    <xf numFmtId="187" fontId="6" fillId="5" borderId="2" xfId="52" applyNumberFormat="1" applyFont="1" applyFill="1" applyBorder="1" applyAlignment="1">
      <alignment horizontal="center" vertical="center"/>
    </xf>
    <xf numFmtId="188" fontId="1" fillId="4" borderId="2" xfId="0" applyNumberFormat="1" applyFont="1" applyFill="1" applyBorder="1" applyAlignment="1">
      <alignment horizontal="center" vertical="center"/>
    </xf>
    <xf numFmtId="189" fontId="1" fillId="4" borderId="2" xfId="0" applyNumberFormat="1" applyFont="1" applyFill="1" applyBorder="1" applyAlignment="1">
      <alignment horizontal="center" vertical="center"/>
    </xf>
    <xf numFmtId="0" fontId="1" fillId="5" borderId="2" xfId="53" applyFont="1" applyFill="1" applyBorder="1" applyAlignment="1">
      <alignment horizontal="center" vertical="center"/>
    </xf>
    <xf numFmtId="0" fontId="1" fillId="5" borderId="2" xfId="53" applyFont="1" applyFill="1" applyBorder="1" applyAlignment="1">
      <alignment horizontal="left" vertical="center" wrapText="1"/>
    </xf>
    <xf numFmtId="0" fontId="1" fillId="5" borderId="7" xfId="53" applyFont="1" applyFill="1" applyBorder="1" applyAlignment="1">
      <alignment horizontal="center" vertical="center" wrapText="1"/>
    </xf>
    <xf numFmtId="0" fontId="1" fillId="5" borderId="11" xfId="53" applyFont="1" applyFill="1" applyBorder="1" applyAlignment="1">
      <alignment horizontal="center" vertical="center" wrapText="1"/>
    </xf>
    <xf numFmtId="190" fontId="1" fillId="5" borderId="2" xfId="53" applyNumberFormat="1" applyFont="1" applyFill="1" applyBorder="1" applyAlignment="1">
      <alignment horizontal="center" vertical="center"/>
    </xf>
    <xf numFmtId="178" fontId="1" fillId="5" borderId="7" xfId="53" applyNumberFormat="1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left" vertical="center"/>
    </xf>
    <xf numFmtId="176" fontId="4" fillId="0" borderId="7" xfId="49" applyNumberFormat="1" applyFont="1" applyBorder="1" applyAlignment="1">
      <alignment horizontal="center" vertical="center"/>
    </xf>
    <xf numFmtId="182" fontId="1" fillId="5" borderId="2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58" fontId="6" fillId="5" borderId="12" xfId="0" applyNumberFormat="1" applyFont="1" applyFill="1" applyBorder="1" applyAlignment="1">
      <alignment horizontal="center" vertical="center"/>
    </xf>
    <xf numFmtId="58" fontId="6" fillId="5" borderId="14" xfId="0" applyNumberFormat="1" applyFont="1" applyFill="1" applyBorder="1" applyAlignment="1">
      <alignment horizontal="center" vertical="center"/>
    </xf>
    <xf numFmtId="191" fontId="6" fillId="5" borderId="2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/>
    </xf>
    <xf numFmtId="58" fontId="6" fillId="5" borderId="4" xfId="0" applyNumberFormat="1" applyFont="1" applyFill="1" applyBorder="1" applyAlignment="1">
      <alignment horizontal="center" vertical="center"/>
    </xf>
    <xf numFmtId="58" fontId="6" fillId="5" borderId="15" xfId="0" applyNumberFormat="1" applyFont="1" applyFill="1" applyBorder="1" applyAlignment="1">
      <alignment horizontal="center" vertical="center"/>
    </xf>
    <xf numFmtId="182" fontId="6" fillId="5" borderId="2" xfId="52" applyNumberFormat="1" applyFont="1" applyFill="1" applyBorder="1" applyAlignment="1">
      <alignment horizontal="center" vertical="center"/>
    </xf>
    <xf numFmtId="192" fontId="1" fillId="4" borderId="2" xfId="0" applyNumberFormat="1" applyFont="1" applyFill="1" applyBorder="1" applyAlignment="1">
      <alignment horizontal="center" vertical="center"/>
    </xf>
    <xf numFmtId="193" fontId="1" fillId="4" borderId="2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vertical="center"/>
    </xf>
    <xf numFmtId="0" fontId="1" fillId="6" borderId="6" xfId="50" applyFont="1" applyFill="1" applyBorder="1" applyAlignment="1">
      <alignment horizontal="center" vertical="center"/>
    </xf>
    <xf numFmtId="0" fontId="1" fillId="6" borderId="3" xfId="50" applyFont="1" applyFill="1" applyBorder="1" applyAlignment="1">
      <alignment horizontal="center" vertical="center"/>
    </xf>
    <xf numFmtId="0" fontId="1" fillId="4" borderId="2" xfId="0" applyFont="1" applyFill="1" applyBorder="1">
      <alignment vertical="center"/>
    </xf>
    <xf numFmtId="0" fontId="1" fillId="5" borderId="3" xfId="0" applyFont="1" applyFill="1" applyBorder="1" applyAlignment="1">
      <alignment horizontal="left" vertical="center" wrapText="1"/>
    </xf>
    <xf numFmtId="176" fontId="4" fillId="0" borderId="2" xfId="55" applyNumberFormat="1" applyFont="1" applyBorder="1" applyAlignment="1">
      <alignment horizontal="center" vertical="center"/>
    </xf>
    <xf numFmtId="176" fontId="4" fillId="0" borderId="7" xfId="55" applyNumberFormat="1" applyFont="1" applyBorder="1" applyAlignment="1">
      <alignment horizontal="center" vertical="center"/>
    </xf>
    <xf numFmtId="0" fontId="5" fillId="3" borderId="2" xfId="55" applyFont="1" applyFill="1" applyBorder="1" applyAlignment="1">
      <alignment horizontal="center" vertical="center" wrapText="1"/>
    </xf>
    <xf numFmtId="0" fontId="5" fillId="3" borderId="2" xfId="55" applyFont="1" applyFill="1" applyBorder="1" applyAlignment="1">
      <alignment horizontal="left" vertical="center" wrapText="1"/>
    </xf>
    <xf numFmtId="0" fontId="5" fillId="3" borderId="7" xfId="55" applyFont="1" applyFill="1" applyBorder="1" applyAlignment="1">
      <alignment horizontal="center" vertical="center" wrapText="1"/>
    </xf>
    <xf numFmtId="0" fontId="5" fillId="3" borderId="11" xfId="55" applyFont="1" applyFill="1" applyBorder="1" applyAlignment="1">
      <alignment horizontal="center" vertical="center" wrapText="1"/>
    </xf>
    <xf numFmtId="0" fontId="1" fillId="4" borderId="2" xfId="55" applyFont="1" applyFill="1" applyBorder="1" applyAlignment="1">
      <alignment horizontal="center" vertical="center"/>
    </xf>
    <xf numFmtId="0" fontId="1" fillId="4" borderId="2" xfId="55" applyFont="1" applyFill="1" applyBorder="1" applyAlignment="1">
      <alignment horizontal="left" vertical="center" wrapText="1"/>
    </xf>
    <xf numFmtId="180" fontId="1" fillId="4" borderId="2" xfId="55" applyNumberFormat="1" applyFont="1" applyFill="1" applyBorder="1" applyAlignment="1">
      <alignment horizontal="center" vertical="center"/>
    </xf>
    <xf numFmtId="178" fontId="1" fillId="4" borderId="7" xfId="55" applyNumberFormat="1" applyFont="1" applyFill="1" applyBorder="1" applyAlignment="1">
      <alignment horizontal="center" vertical="center"/>
    </xf>
    <xf numFmtId="0" fontId="1" fillId="4" borderId="2" xfId="55" applyFont="1" applyFill="1" applyBorder="1" applyAlignment="1">
      <alignment horizontal="center" vertical="center" wrapText="1"/>
    </xf>
    <xf numFmtId="0" fontId="0" fillId="4" borderId="2" xfId="55" applyFont="1" applyFill="1" applyBorder="1" applyAlignment="1">
      <alignment horizontal="center" vertical="center" wrapText="1"/>
    </xf>
    <xf numFmtId="180" fontId="1" fillId="4" borderId="2" xfId="0" applyNumberFormat="1" applyFont="1" applyFill="1" applyBorder="1" applyAlignment="1">
      <alignment horizontal="center" vertical="center"/>
    </xf>
    <xf numFmtId="184" fontId="1" fillId="4" borderId="2" xfId="55" applyNumberFormat="1" applyFont="1" applyFill="1" applyBorder="1" applyAlignment="1">
      <alignment horizontal="center" vertical="center"/>
    </xf>
    <xf numFmtId="183" fontId="1" fillId="4" borderId="2" xfId="55" applyNumberFormat="1" applyFont="1" applyFill="1" applyBorder="1" applyAlignment="1">
      <alignment horizontal="center" vertical="center"/>
    </xf>
    <xf numFmtId="176" fontId="4" fillId="4" borderId="2" xfId="55" applyNumberFormat="1" applyFont="1" applyFill="1" applyBorder="1" applyAlignment="1">
      <alignment horizontal="center" vertical="center"/>
    </xf>
    <xf numFmtId="176" fontId="4" fillId="4" borderId="7" xfId="55" applyNumberFormat="1" applyFont="1" applyFill="1" applyBorder="1" applyAlignment="1">
      <alignment horizontal="center" vertical="center"/>
    </xf>
    <xf numFmtId="0" fontId="1" fillId="0" borderId="2" xfId="55" applyFont="1" applyBorder="1" applyAlignment="1">
      <alignment horizontal="center" vertical="center"/>
    </xf>
    <xf numFmtId="0" fontId="1" fillId="0" borderId="2" xfId="55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80" fontId="1" fillId="0" borderId="2" xfId="55" applyNumberFormat="1" applyFont="1" applyBorder="1" applyAlignment="1">
      <alignment horizontal="center" vertical="center"/>
    </xf>
    <xf numFmtId="178" fontId="1" fillId="0" borderId="7" xfId="55" applyNumberFormat="1" applyFont="1" applyBorder="1" applyAlignment="1">
      <alignment horizontal="center" vertical="center"/>
    </xf>
    <xf numFmtId="0" fontId="1" fillId="0" borderId="2" xfId="55" applyFont="1" applyBorder="1" applyAlignment="1">
      <alignment horizontal="center" vertical="center" wrapText="1"/>
    </xf>
    <xf numFmtId="0" fontId="0" fillId="0" borderId="2" xfId="55" applyFont="1" applyBorder="1" applyAlignment="1">
      <alignment horizontal="center" vertical="center" wrapText="1"/>
    </xf>
    <xf numFmtId="184" fontId="1" fillId="0" borderId="2" xfId="55" applyNumberFormat="1" applyFont="1" applyBorder="1" applyAlignment="1">
      <alignment horizontal="center" vertical="center"/>
    </xf>
    <xf numFmtId="183" fontId="1" fillId="0" borderId="2" xfId="55" applyNumberFormat="1" applyFont="1" applyBorder="1" applyAlignment="1">
      <alignment horizontal="center" vertical="center"/>
    </xf>
    <xf numFmtId="0" fontId="1" fillId="0" borderId="7" xfId="55" applyFont="1" applyBorder="1" applyAlignment="1">
      <alignment horizontal="center" vertical="center" wrapText="1"/>
    </xf>
    <xf numFmtId="0" fontId="1" fillId="0" borderId="11" xfId="55" applyFont="1" applyBorder="1" applyAlignment="1">
      <alignment horizontal="center" vertical="center" wrapText="1"/>
    </xf>
    <xf numFmtId="194" fontId="1" fillId="0" borderId="2" xfId="55" applyNumberFormat="1" applyFont="1" applyBorder="1" applyAlignment="1">
      <alignment horizontal="center" vertical="center"/>
    </xf>
    <xf numFmtId="0" fontId="7" fillId="4" borderId="2" xfId="55" applyFont="1" applyFill="1" applyBorder="1" applyAlignment="1">
      <alignment horizontal="center" vertical="center"/>
    </xf>
    <xf numFmtId="0" fontId="7" fillId="4" borderId="2" xfId="55" applyFont="1" applyFill="1" applyBorder="1" applyAlignment="1">
      <alignment horizontal="left" vertical="center" wrapText="1"/>
    </xf>
    <xf numFmtId="0" fontId="7" fillId="4" borderId="2" xfId="55" applyFont="1" applyFill="1" applyBorder="1" applyAlignment="1">
      <alignment horizontal="center" vertical="center" wrapText="1"/>
    </xf>
    <xf numFmtId="0" fontId="8" fillId="4" borderId="2" xfId="55" applyFont="1" applyFill="1" applyBorder="1" applyAlignment="1">
      <alignment horizontal="center" vertical="center" wrapText="1"/>
    </xf>
    <xf numFmtId="195" fontId="7" fillId="4" borderId="2" xfId="55" applyNumberFormat="1" applyFont="1" applyFill="1" applyBorder="1" applyAlignment="1">
      <alignment horizontal="center" vertical="center"/>
    </xf>
    <xf numFmtId="178" fontId="7" fillId="4" borderId="7" xfId="55" applyNumberFormat="1" applyFont="1" applyFill="1" applyBorder="1" applyAlignment="1">
      <alignment horizontal="center" vertical="center"/>
    </xf>
    <xf numFmtId="181" fontId="7" fillId="4" borderId="2" xfId="55" applyNumberFormat="1" applyFont="1" applyFill="1" applyBorder="1" applyAlignment="1">
      <alignment horizontal="center" vertical="center"/>
    </xf>
    <xf numFmtId="196" fontId="7" fillId="4" borderId="2" xfId="55" applyNumberFormat="1" applyFont="1" applyFill="1" applyBorder="1" applyAlignment="1">
      <alignment horizontal="center" vertical="center"/>
    </xf>
    <xf numFmtId="184" fontId="7" fillId="4" borderId="2" xfId="55" applyNumberFormat="1" applyFont="1" applyFill="1" applyBorder="1" applyAlignment="1">
      <alignment horizontal="center" vertical="center"/>
    </xf>
    <xf numFmtId="180" fontId="7" fillId="4" borderId="2" xfId="55" applyNumberFormat="1" applyFont="1" applyFill="1" applyBorder="1" applyAlignment="1">
      <alignment horizontal="center" vertical="center"/>
    </xf>
    <xf numFmtId="197" fontId="7" fillId="4" borderId="2" xfId="55" applyNumberFormat="1" applyFont="1" applyFill="1" applyBorder="1" applyAlignment="1">
      <alignment horizontal="center" vertical="center"/>
    </xf>
    <xf numFmtId="198" fontId="7" fillId="4" borderId="2" xfId="55" applyNumberFormat="1" applyFont="1" applyFill="1" applyBorder="1" applyAlignment="1">
      <alignment horizontal="center" vertical="center"/>
    </xf>
    <xf numFmtId="199" fontId="1" fillId="4" borderId="2" xfId="0" applyNumberFormat="1" applyFont="1" applyFill="1" applyBorder="1" applyAlignment="1">
      <alignment horizontal="center" vertical="center"/>
    </xf>
    <xf numFmtId="200" fontId="1" fillId="4" borderId="2" xfId="0" applyNumberFormat="1" applyFont="1" applyFill="1" applyBorder="1" applyAlignment="1">
      <alignment horizontal="center" vertical="center"/>
    </xf>
    <xf numFmtId="201" fontId="1" fillId="4" borderId="2" xfId="0" applyNumberFormat="1" applyFont="1" applyFill="1" applyBorder="1" applyAlignment="1">
      <alignment horizontal="center" vertical="center"/>
    </xf>
    <xf numFmtId="194" fontId="1" fillId="4" borderId="2" xfId="0" applyNumberFormat="1" applyFont="1" applyFill="1" applyBorder="1" applyAlignment="1">
      <alignment horizontal="center" vertical="center"/>
    </xf>
    <xf numFmtId="0" fontId="3" fillId="0" borderId="2" xfId="49" applyFont="1" applyBorder="1" applyAlignment="1">
      <alignment horizontal="left" vertical="center"/>
    </xf>
    <xf numFmtId="0" fontId="3" fillId="0" borderId="7" xfId="49" applyFont="1" applyBorder="1" applyAlignment="1">
      <alignment horizontal="left" vertical="center"/>
    </xf>
    <xf numFmtId="0" fontId="5" fillId="3" borderId="7" xfId="49" applyFont="1" applyFill="1" applyBorder="1" applyAlignment="1">
      <alignment horizontal="center" vertical="center" wrapText="1"/>
    </xf>
    <xf numFmtId="0" fontId="5" fillId="3" borderId="11" xfId="49" applyFont="1" applyFill="1" applyBorder="1" applyAlignment="1">
      <alignment horizontal="center" vertical="center" wrapText="1"/>
    </xf>
    <xf numFmtId="0" fontId="1" fillId="5" borderId="7" xfId="53" applyFont="1" applyFill="1" applyBorder="1" applyAlignment="1">
      <alignment horizontal="left" vertical="center" wrapText="1"/>
    </xf>
    <xf numFmtId="0" fontId="1" fillId="5" borderId="11" xfId="53" applyFont="1" applyFill="1" applyBorder="1" applyAlignment="1">
      <alignment horizontal="left" vertical="center" wrapText="1"/>
    </xf>
    <xf numFmtId="194" fontId="1" fillId="5" borderId="2" xfId="53" applyNumberFormat="1" applyFont="1" applyFill="1" applyBorder="1" applyAlignment="1">
      <alignment horizontal="center" vertical="center"/>
    </xf>
    <xf numFmtId="182" fontId="1" fillId="5" borderId="2" xfId="53" applyNumberFormat="1" applyFont="1" applyFill="1" applyBorder="1" applyAlignment="1">
      <alignment horizontal="center" vertical="center"/>
    </xf>
    <xf numFmtId="0" fontId="1" fillId="5" borderId="6" xfId="53" applyFont="1" applyFill="1" applyBorder="1" applyAlignment="1">
      <alignment horizontal="center" vertical="center"/>
    </xf>
    <xf numFmtId="0" fontId="9" fillId="0" borderId="2" xfId="50" applyFont="1" applyBorder="1" applyAlignment="1">
      <alignment horizontal="left" vertical="center" wrapText="1"/>
    </xf>
    <xf numFmtId="202" fontId="1" fillId="5" borderId="2" xfId="53" applyNumberFormat="1" applyFont="1" applyFill="1" applyBorder="1" applyAlignment="1">
      <alignment horizontal="center" vertical="center"/>
    </xf>
    <xf numFmtId="0" fontId="1" fillId="5" borderId="7" xfId="53" applyFont="1" applyFill="1" applyBorder="1" applyAlignment="1">
      <alignment horizontal="center" vertical="center" wrapText="1"/>
    </xf>
    <xf numFmtId="0" fontId="1" fillId="5" borderId="11" xfId="53" applyFont="1" applyFill="1" applyBorder="1" applyAlignment="1">
      <alignment horizontal="center" vertical="center" wrapText="1"/>
    </xf>
    <xf numFmtId="203" fontId="1" fillId="5" borderId="2" xfId="53" applyNumberFormat="1" applyFont="1" applyFill="1" applyBorder="1" applyAlignment="1">
      <alignment horizontal="center" vertical="center"/>
    </xf>
    <xf numFmtId="0" fontId="1" fillId="5" borderId="2" xfId="53" applyFont="1" applyFill="1" applyBorder="1" applyAlignment="1">
      <alignment horizontal="center" vertical="center" wrapText="1"/>
    </xf>
    <xf numFmtId="184" fontId="1" fillId="5" borderId="2" xfId="53" applyNumberFormat="1" applyFont="1" applyFill="1" applyBorder="1" applyAlignment="1">
      <alignment horizontal="center" vertical="center"/>
    </xf>
    <xf numFmtId="0" fontId="1" fillId="5" borderId="6" xfId="53" applyFont="1" applyFill="1" applyBorder="1" applyAlignment="1">
      <alignment horizontal="left" vertical="center" wrapText="1"/>
    </xf>
    <xf numFmtId="204" fontId="1" fillId="5" borderId="2" xfId="53" applyNumberFormat="1" applyFont="1" applyFill="1" applyBorder="1" applyAlignment="1">
      <alignment horizontal="center" vertical="center"/>
    </xf>
    <xf numFmtId="0" fontId="1" fillId="5" borderId="9" xfId="53" applyFont="1" applyFill="1" applyBorder="1" applyAlignment="1">
      <alignment horizontal="center" vertical="center"/>
    </xf>
    <xf numFmtId="0" fontId="1" fillId="5" borderId="9" xfId="53" applyFont="1" applyFill="1" applyBorder="1" applyAlignment="1">
      <alignment horizontal="left" vertical="center" wrapText="1"/>
    </xf>
    <xf numFmtId="0" fontId="1" fillId="5" borderId="3" xfId="53" applyFont="1" applyFill="1" applyBorder="1" applyAlignment="1">
      <alignment horizontal="center" vertical="center"/>
    </xf>
    <xf numFmtId="0" fontId="1" fillId="5" borderId="3" xfId="53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horizontal="center" vertical="center"/>
    </xf>
    <xf numFmtId="0" fontId="1" fillId="5" borderId="2" xfId="53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5 2 2" xfId="51"/>
    <cellStyle name="常规 2 2 2 2 3_厦门改" xfId="52"/>
    <cellStyle name="常规 2 2" xfId="53"/>
    <cellStyle name="常规 2 2 2 3 2" xfId="54"/>
    <cellStyle name="常规 5 2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5"/>
  <sheetViews>
    <sheetView tabSelected="1" zoomScale="70" zoomScaleNormal="70" zoomScaleSheetLayoutView="60" topLeftCell="A664" workbookViewId="0">
      <selection activeCell="M672" sqref="M672"/>
    </sheetView>
  </sheetViews>
  <sheetFormatPr defaultColWidth="9" defaultRowHeight="25.1" customHeight="1" outlineLevelCol="6"/>
  <cols>
    <col min="1" max="1" width="4.56666666666667" style="2" customWidth="1"/>
    <col min="2" max="2" width="29.0666666666667" style="3"/>
    <col min="3" max="3" width="38.425" style="2" customWidth="1"/>
    <col min="4" max="4" width="40.425" style="2"/>
    <col min="5" max="5" width="11.5" style="2" customWidth="1"/>
    <col min="6" max="6" width="8.5" style="2" customWidth="1"/>
    <col min="7" max="7" width="37.7166666666667" style="4" customWidth="1"/>
    <col min="8" max="16384" width="9" style="2"/>
  </cols>
  <sheetData>
    <row r="1" ht="44.25" customHeight="1" spans="1:7">
      <c r="A1" s="5" t="s">
        <v>0</v>
      </c>
      <c r="B1" s="5"/>
      <c r="C1" s="5"/>
      <c r="D1" s="5"/>
      <c r="E1" s="5"/>
      <c r="F1" s="5"/>
    </row>
    <row r="2" s="1" customFormat="1" customHeight="1" spans="1:7">
      <c r="A2" s="6" t="s">
        <v>1</v>
      </c>
      <c r="B2" s="6"/>
      <c r="C2" s="6"/>
      <c r="D2" s="6"/>
      <c r="E2" s="6"/>
      <c r="F2" s="6"/>
      <c r="G2" s="4"/>
    </row>
    <row r="3" s="1" customFormat="1" customHeight="1" spans="1:7">
      <c r="A3" s="7" t="s">
        <v>2</v>
      </c>
      <c r="B3" s="7"/>
      <c r="C3" s="7"/>
      <c r="D3" s="7"/>
      <c r="E3" s="7"/>
      <c r="F3" s="7"/>
      <c r="G3" s="4"/>
    </row>
    <row r="4" s="1" customFormat="1" customHeight="1" spans="1:7">
      <c r="A4" s="8" t="s">
        <v>3</v>
      </c>
      <c r="B4" s="9" t="s">
        <v>4</v>
      </c>
      <c r="C4" s="8" t="s">
        <v>5</v>
      </c>
      <c r="D4" s="8" t="s">
        <v>6</v>
      </c>
      <c r="E4" s="8" t="s">
        <v>7</v>
      </c>
      <c r="F4" s="10" t="s">
        <v>8</v>
      </c>
      <c r="G4" s="11" t="s">
        <v>9</v>
      </c>
    </row>
    <row r="5" s="1" customFormat="1" customHeight="1" spans="1:7">
      <c r="A5" s="12">
        <v>1</v>
      </c>
      <c r="B5" s="13" t="s">
        <v>10</v>
      </c>
      <c r="C5" s="14" t="s">
        <v>11</v>
      </c>
      <c r="D5" s="15" t="s">
        <v>12</v>
      </c>
      <c r="E5" s="16">
        <f t="shared" ref="E5:E7" si="0">5.8*9.6</f>
        <v>55.68</v>
      </c>
      <c r="F5" s="17"/>
      <c r="G5" s="18"/>
    </row>
    <row r="6" s="1" customFormat="1" customHeight="1" spans="1:7">
      <c r="A6" s="19"/>
      <c r="B6" s="20"/>
      <c r="C6" s="14" t="s">
        <v>13</v>
      </c>
      <c r="D6" s="19"/>
      <c r="E6" s="16">
        <f t="shared" si="0"/>
        <v>55.68</v>
      </c>
      <c r="F6" s="17"/>
      <c r="G6" s="18"/>
    </row>
    <row r="7" s="1" customFormat="1" customHeight="1" spans="1:7">
      <c r="A7" s="21"/>
      <c r="B7" s="22"/>
      <c r="C7" s="14" t="s">
        <v>14</v>
      </c>
      <c r="D7" s="21"/>
      <c r="E7" s="16">
        <f t="shared" si="0"/>
        <v>55.68</v>
      </c>
      <c r="F7" s="17"/>
      <c r="G7" s="18"/>
    </row>
    <row r="8" s="1" customFormat="1" customHeight="1" spans="1:7">
      <c r="A8" s="12">
        <v>2</v>
      </c>
      <c r="B8" s="23" t="s">
        <v>15</v>
      </c>
      <c r="C8" s="14" t="s">
        <v>11</v>
      </c>
      <c r="D8" s="12" t="s">
        <v>16</v>
      </c>
      <c r="E8" s="16">
        <f t="shared" ref="E8:E10" si="1">5.8*2.1*2</f>
        <v>24.36</v>
      </c>
      <c r="F8" s="17"/>
      <c r="G8" s="18"/>
    </row>
    <row r="9" s="1" customFormat="1" customHeight="1" spans="1:7">
      <c r="A9" s="19"/>
      <c r="B9" s="20"/>
      <c r="C9" s="14" t="s">
        <v>13</v>
      </c>
      <c r="D9" s="19"/>
      <c r="E9" s="16">
        <f t="shared" si="1"/>
        <v>24.36</v>
      </c>
      <c r="F9" s="17"/>
      <c r="G9" s="18"/>
    </row>
    <row r="10" s="1" customFormat="1" customHeight="1" spans="1:7">
      <c r="A10" s="21"/>
      <c r="B10" s="22"/>
      <c r="C10" s="14" t="s">
        <v>14</v>
      </c>
      <c r="D10" s="21"/>
      <c r="E10" s="16">
        <f t="shared" si="1"/>
        <v>24.36</v>
      </c>
      <c r="F10" s="17"/>
      <c r="G10" s="18"/>
    </row>
    <row r="11" s="1" customFormat="1" customHeight="1" spans="1:7">
      <c r="A11" s="12">
        <v>3</v>
      </c>
      <c r="B11" s="23" t="s">
        <v>17</v>
      </c>
      <c r="C11" s="14" t="s">
        <v>11</v>
      </c>
      <c r="D11" s="15" t="s">
        <v>18</v>
      </c>
      <c r="E11" s="16">
        <f t="shared" ref="E11:E13" si="2">6.1*2.3*2</f>
        <v>28.06</v>
      </c>
      <c r="F11" s="17"/>
      <c r="G11" s="18"/>
    </row>
    <row r="12" s="1" customFormat="1" customHeight="1" spans="1:7">
      <c r="A12" s="19"/>
      <c r="B12" s="20"/>
      <c r="C12" s="14" t="s">
        <v>13</v>
      </c>
      <c r="D12" s="19"/>
      <c r="E12" s="16">
        <f t="shared" si="2"/>
        <v>28.06</v>
      </c>
      <c r="F12" s="17"/>
      <c r="G12" s="18"/>
    </row>
    <row r="13" s="1" customFormat="1" customHeight="1" spans="1:7">
      <c r="A13" s="19"/>
      <c r="B13" s="20"/>
      <c r="C13" s="14" t="s">
        <v>14</v>
      </c>
      <c r="D13" s="19"/>
      <c r="E13" s="16">
        <f t="shared" si="2"/>
        <v>28.06</v>
      </c>
      <c r="F13" s="17"/>
      <c r="G13" s="18"/>
    </row>
    <row r="14" s="1" customFormat="1" customHeight="1" spans="1:7">
      <c r="A14" s="21"/>
      <c r="B14" s="22"/>
      <c r="C14" s="14" t="s">
        <v>19</v>
      </c>
      <c r="D14" s="21"/>
      <c r="E14" s="24">
        <v>11</v>
      </c>
      <c r="F14" s="17"/>
      <c r="G14" s="18"/>
    </row>
    <row r="15" s="1" customFormat="1" customHeight="1" spans="1:7">
      <c r="A15" s="12">
        <v>4</v>
      </c>
      <c r="B15" s="25" t="s">
        <v>20</v>
      </c>
      <c r="C15" s="14" t="s">
        <v>11</v>
      </c>
      <c r="D15" s="15" t="s">
        <v>21</v>
      </c>
      <c r="E15" s="16">
        <f t="shared" ref="E15:E17" si="3">13.6*1.7*1</f>
        <v>23.12</v>
      </c>
      <c r="F15" s="26"/>
      <c r="G15" s="18"/>
    </row>
    <row r="16" s="1" customFormat="1" customHeight="1" spans="1:7">
      <c r="A16" s="19"/>
      <c r="B16" s="27"/>
      <c r="C16" s="14" t="s">
        <v>13</v>
      </c>
      <c r="D16" s="19"/>
      <c r="E16" s="16">
        <f t="shared" si="3"/>
        <v>23.12</v>
      </c>
      <c r="F16" s="26"/>
      <c r="G16" s="18"/>
    </row>
    <row r="17" s="1" customFormat="1" customHeight="1" spans="1:7">
      <c r="A17" s="21"/>
      <c r="B17" s="28"/>
      <c r="C17" s="14" t="s">
        <v>14</v>
      </c>
      <c r="D17" s="21"/>
      <c r="E17" s="16">
        <f t="shared" si="3"/>
        <v>23.12</v>
      </c>
      <c r="F17" s="26"/>
      <c r="G17" s="18"/>
    </row>
    <row r="18" s="1" customFormat="1" customHeight="1" spans="1:7">
      <c r="A18" s="29">
        <v>5</v>
      </c>
      <c r="B18" s="30" t="s">
        <v>22</v>
      </c>
      <c r="C18" s="14" t="s">
        <v>23</v>
      </c>
      <c r="D18" s="31" t="s">
        <v>24</v>
      </c>
      <c r="E18" s="16">
        <f>7.2*2.4</f>
        <v>17.28</v>
      </c>
      <c r="F18" s="17"/>
      <c r="G18" s="18"/>
    </row>
    <row r="19" s="1" customFormat="1" customHeight="1" spans="1:7">
      <c r="A19" s="32" t="s">
        <v>25</v>
      </c>
      <c r="B19" s="33"/>
      <c r="C19" s="33"/>
      <c r="D19" s="33"/>
      <c r="E19" s="33"/>
      <c r="F19" s="33"/>
      <c r="G19" s="18"/>
    </row>
    <row r="20" s="1" customFormat="1" customHeight="1" spans="1:7">
      <c r="A20" s="8" t="s">
        <v>3</v>
      </c>
      <c r="B20" s="9" t="s">
        <v>4</v>
      </c>
      <c r="C20" s="8" t="s">
        <v>5</v>
      </c>
      <c r="D20" s="8" t="s">
        <v>6</v>
      </c>
      <c r="E20" s="8" t="s">
        <v>7</v>
      </c>
      <c r="F20" s="10" t="s">
        <v>8</v>
      </c>
      <c r="G20" s="18"/>
    </row>
    <row r="21" s="1" customFormat="1" customHeight="1" spans="1:7">
      <c r="A21" s="34">
        <v>1</v>
      </c>
      <c r="B21" s="35" t="s">
        <v>26</v>
      </c>
      <c r="C21" s="36" t="s">
        <v>27</v>
      </c>
      <c r="D21" s="37"/>
      <c r="E21" s="38">
        <v>1</v>
      </c>
      <c r="F21" s="39">
        <v>2</v>
      </c>
      <c r="G21" s="18"/>
    </row>
    <row r="22" s="1" customFormat="1" customHeight="1" spans="1:7">
      <c r="A22" s="34">
        <v>2</v>
      </c>
      <c r="B22" s="35" t="s">
        <v>28</v>
      </c>
      <c r="C22" s="36" t="s">
        <v>29</v>
      </c>
      <c r="D22" s="37"/>
      <c r="E22" s="38">
        <v>1</v>
      </c>
      <c r="F22" s="39">
        <v>2</v>
      </c>
      <c r="G22" s="18"/>
    </row>
    <row r="23" s="1" customFormat="1" customHeight="1" spans="1:7">
      <c r="A23" s="34">
        <v>3</v>
      </c>
      <c r="B23" s="14" t="s">
        <v>30</v>
      </c>
      <c r="C23" s="40"/>
      <c r="D23" s="40"/>
      <c r="E23" s="41">
        <v>20</v>
      </c>
      <c r="F23" s="39">
        <v>2</v>
      </c>
      <c r="G23" s="18"/>
    </row>
    <row r="24" s="1" customFormat="1" customHeight="1" spans="1:7">
      <c r="A24" s="34">
        <v>4</v>
      </c>
      <c r="B24" s="14" t="s">
        <v>31</v>
      </c>
      <c r="C24" s="40"/>
      <c r="D24" s="40"/>
      <c r="E24" s="42">
        <v>10</v>
      </c>
      <c r="F24" s="39">
        <v>2</v>
      </c>
      <c r="G24" s="18"/>
    </row>
    <row r="25" s="1" customFormat="1" customHeight="1" spans="1:7">
      <c r="A25" s="34">
        <v>5</v>
      </c>
      <c r="B25" s="43" t="s">
        <v>32</v>
      </c>
      <c r="C25" s="40"/>
      <c r="D25" s="40"/>
      <c r="E25" s="41">
        <v>2</v>
      </c>
      <c r="F25" s="39">
        <v>2</v>
      </c>
      <c r="G25" s="18"/>
    </row>
    <row r="26" s="1" customFormat="1" customHeight="1" spans="1:7">
      <c r="A26" s="15">
        <v>6</v>
      </c>
      <c r="B26" s="44" t="s">
        <v>33</v>
      </c>
      <c r="C26" s="40" t="s">
        <v>34</v>
      </c>
      <c r="D26" s="45" t="s">
        <v>35</v>
      </c>
      <c r="E26" s="46">
        <v>1</v>
      </c>
      <c r="F26" s="47">
        <v>2</v>
      </c>
      <c r="G26" s="18"/>
    </row>
    <row r="27" s="1" customFormat="1" customHeight="1" spans="1:7">
      <c r="A27" s="48"/>
      <c r="B27" s="49"/>
      <c r="C27" s="40"/>
      <c r="D27" s="45" t="s">
        <v>36</v>
      </c>
      <c r="E27" s="50"/>
      <c r="F27" s="51"/>
      <c r="G27" s="18"/>
    </row>
    <row r="28" s="1" customFormat="1" customHeight="1" spans="1:7">
      <c r="A28" s="48"/>
      <c r="B28" s="49"/>
      <c r="C28" s="40"/>
      <c r="D28" s="45" t="s">
        <v>37</v>
      </c>
      <c r="E28" s="52"/>
      <c r="F28" s="53"/>
      <c r="G28" s="18"/>
    </row>
    <row r="29" s="1" customFormat="1" customHeight="1" spans="1:7">
      <c r="A29" s="48"/>
      <c r="B29" s="49"/>
      <c r="C29" s="54" t="s">
        <v>38</v>
      </c>
      <c r="D29" s="55"/>
      <c r="E29" s="42">
        <v>1</v>
      </c>
      <c r="F29" s="39">
        <v>2</v>
      </c>
      <c r="G29" s="18"/>
    </row>
    <row r="30" s="1" customFormat="1" customHeight="1" spans="1:7">
      <c r="A30" s="48"/>
      <c r="B30" s="49"/>
      <c r="C30" s="54" t="s">
        <v>39</v>
      </c>
      <c r="D30" s="55"/>
      <c r="E30" s="42">
        <v>32</v>
      </c>
      <c r="F30" s="39">
        <v>2</v>
      </c>
      <c r="G30" s="18"/>
    </row>
    <row r="31" s="1" customFormat="1" customHeight="1" spans="1:7">
      <c r="A31" s="34">
        <v>7</v>
      </c>
      <c r="B31" s="14" t="s">
        <v>40</v>
      </c>
      <c r="C31" s="40"/>
      <c r="D31" s="40"/>
      <c r="E31" s="41">
        <v>2</v>
      </c>
      <c r="F31" s="39">
        <v>2</v>
      </c>
      <c r="G31" s="18"/>
    </row>
    <row r="32" s="1" customFormat="1" customHeight="1" spans="1:7">
      <c r="A32" s="34">
        <v>8</v>
      </c>
      <c r="B32" s="14" t="s">
        <v>41</v>
      </c>
      <c r="C32" s="54"/>
      <c r="D32" s="55"/>
      <c r="E32" s="41">
        <v>1</v>
      </c>
      <c r="F32" s="39">
        <v>2</v>
      </c>
      <c r="G32" s="18"/>
    </row>
    <row r="33" s="1" customFormat="1" customHeight="1" spans="1:7">
      <c r="A33" s="56">
        <v>9</v>
      </c>
      <c r="B33" s="57" t="s">
        <v>42</v>
      </c>
      <c r="C33" s="58" t="s">
        <v>43</v>
      </c>
      <c r="D33" s="59"/>
      <c r="E33" s="60">
        <v>1</v>
      </c>
      <c r="F33" s="39">
        <v>2</v>
      </c>
      <c r="G33" s="18"/>
    </row>
    <row r="34" s="1" customFormat="1" customHeight="1" spans="1:7">
      <c r="A34" s="61"/>
      <c r="B34" s="62"/>
      <c r="C34" s="54" t="s">
        <v>44</v>
      </c>
      <c r="D34" s="55"/>
      <c r="E34" s="63">
        <v>1</v>
      </c>
      <c r="F34" s="39">
        <v>2</v>
      </c>
      <c r="G34" s="18"/>
    </row>
    <row r="35" s="1" customFormat="1" customHeight="1" spans="1:7">
      <c r="A35" s="61"/>
      <c r="B35" s="62"/>
      <c r="C35" s="54" t="s">
        <v>45</v>
      </c>
      <c r="D35" s="55"/>
      <c r="E35" s="42">
        <v>2</v>
      </c>
      <c r="F35" s="39">
        <v>2</v>
      </c>
      <c r="G35" s="18"/>
    </row>
    <row r="36" s="1" customFormat="1" customHeight="1" spans="1:7">
      <c r="A36" s="61"/>
      <c r="B36" s="62"/>
      <c r="C36" s="54" t="s">
        <v>46</v>
      </c>
      <c r="D36" s="55"/>
      <c r="E36" s="42">
        <v>4</v>
      </c>
      <c r="F36" s="39">
        <v>2</v>
      </c>
      <c r="G36" s="18"/>
    </row>
    <row r="37" s="1" customFormat="1" customHeight="1" spans="1:7">
      <c r="A37" s="61"/>
      <c r="B37" s="62"/>
      <c r="C37" s="54" t="s">
        <v>47</v>
      </c>
      <c r="D37" s="55"/>
      <c r="E37" s="42">
        <v>1</v>
      </c>
      <c r="F37" s="39">
        <v>2</v>
      </c>
      <c r="G37" s="18"/>
    </row>
    <row r="38" s="1" customFormat="1" customHeight="1" spans="1:7">
      <c r="A38" s="61"/>
      <c r="B38" s="62"/>
      <c r="C38" s="54" t="s">
        <v>48</v>
      </c>
      <c r="D38" s="55"/>
      <c r="E38" s="64">
        <v>220</v>
      </c>
      <c r="F38" s="39">
        <v>2</v>
      </c>
      <c r="G38" s="18"/>
    </row>
    <row r="39" s="1" customFormat="1" customHeight="1" spans="1:7">
      <c r="A39" s="31">
        <v>10</v>
      </c>
      <c r="B39" s="65" t="s">
        <v>49</v>
      </c>
      <c r="C39" s="65"/>
      <c r="D39" s="65"/>
      <c r="E39" s="66">
        <v>3</v>
      </c>
      <c r="F39" s="17">
        <v>2</v>
      </c>
      <c r="G39" s="18"/>
    </row>
    <row r="40" s="1" customFormat="1" customHeight="1" spans="1:7">
      <c r="A40" s="31">
        <v>11</v>
      </c>
      <c r="B40" s="14" t="s">
        <v>50</v>
      </c>
      <c r="C40" s="40" t="s">
        <v>51</v>
      </c>
      <c r="D40" s="40"/>
      <c r="E40" s="67">
        <v>8</v>
      </c>
      <c r="F40" s="17">
        <v>2</v>
      </c>
      <c r="G40" s="18"/>
    </row>
    <row r="41" s="1" customFormat="1" customHeight="1" spans="1:7">
      <c r="A41" s="68" t="s">
        <v>52</v>
      </c>
      <c r="B41" s="68"/>
      <c r="C41" s="68"/>
      <c r="D41" s="68"/>
      <c r="E41" s="68"/>
      <c r="F41" s="69"/>
      <c r="G41" s="18"/>
    </row>
    <row r="42" s="1" customFormat="1" customHeight="1" spans="1:7">
      <c r="A42" s="8" t="s">
        <v>3</v>
      </c>
      <c r="B42" s="9" t="s">
        <v>4</v>
      </c>
      <c r="C42" s="8" t="s">
        <v>5</v>
      </c>
      <c r="D42" s="8" t="s">
        <v>6</v>
      </c>
      <c r="E42" s="8" t="s">
        <v>7</v>
      </c>
      <c r="F42" s="10" t="s">
        <v>8</v>
      </c>
      <c r="G42" s="18"/>
    </row>
    <row r="43" s="1" customFormat="1" customHeight="1" spans="1:7">
      <c r="A43" s="56">
        <v>1</v>
      </c>
      <c r="B43" s="70" t="s">
        <v>53</v>
      </c>
      <c r="C43" s="71" t="s">
        <v>54</v>
      </c>
      <c r="D43" s="71" t="s">
        <v>55</v>
      </c>
      <c r="E43" s="16">
        <f>5.5*3*2</f>
        <v>33</v>
      </c>
      <c r="F43" s="17">
        <v>2</v>
      </c>
      <c r="G43" s="18"/>
    </row>
    <row r="44" s="1" customFormat="1" customHeight="1" spans="1:7">
      <c r="A44" s="61"/>
      <c r="B44" s="72"/>
      <c r="C44" s="73" t="s">
        <v>56</v>
      </c>
      <c r="D44" s="43" t="s">
        <v>57</v>
      </c>
      <c r="E44" s="42">
        <v>2</v>
      </c>
      <c r="F44" s="74">
        <v>2</v>
      </c>
      <c r="G44" s="18"/>
    </row>
    <row r="45" s="1" customFormat="1" customHeight="1" spans="1:7">
      <c r="A45" s="61"/>
      <c r="B45" s="72"/>
      <c r="C45" s="54" t="s">
        <v>58</v>
      </c>
      <c r="D45" s="55"/>
      <c r="E45" s="42">
        <v>2</v>
      </c>
      <c r="F45" s="17">
        <v>2</v>
      </c>
      <c r="G45" s="18"/>
    </row>
    <row r="46" s="1" customFormat="1" customHeight="1" spans="1:7">
      <c r="A46" s="61"/>
      <c r="B46" s="72"/>
      <c r="C46" s="54" t="s">
        <v>59</v>
      </c>
      <c r="D46" s="55"/>
      <c r="E46" s="42">
        <v>2</v>
      </c>
      <c r="F46" s="74">
        <v>2</v>
      </c>
      <c r="G46" s="18"/>
    </row>
    <row r="47" s="1" customFormat="1" customHeight="1" spans="1:7">
      <c r="A47" s="61"/>
      <c r="B47" s="72"/>
      <c r="C47" s="54" t="s">
        <v>60</v>
      </c>
      <c r="D47" s="55"/>
      <c r="E47" s="42">
        <v>1</v>
      </c>
      <c r="F47" s="17">
        <v>2</v>
      </c>
      <c r="G47" s="18"/>
    </row>
    <row r="48" s="1" customFormat="1" customHeight="1" spans="1:7">
      <c r="A48" s="75"/>
      <c r="B48" s="76"/>
      <c r="C48" s="54" t="s">
        <v>61</v>
      </c>
      <c r="D48" s="55"/>
      <c r="E48" s="42">
        <v>2</v>
      </c>
      <c r="F48" s="74">
        <v>2</v>
      </c>
      <c r="G48" s="18"/>
    </row>
    <row r="49" s="1" customFormat="1" customHeight="1" spans="1:7">
      <c r="A49" s="15">
        <v>2</v>
      </c>
      <c r="B49" s="13" t="s">
        <v>62</v>
      </c>
      <c r="C49" s="54" t="s">
        <v>63</v>
      </c>
      <c r="D49" s="55"/>
      <c r="E49" s="77">
        <v>1</v>
      </c>
      <c r="F49" s="17">
        <v>2</v>
      </c>
      <c r="G49" s="18"/>
    </row>
    <row r="50" s="1" customFormat="1" customHeight="1" spans="1:7">
      <c r="A50" s="48"/>
      <c r="B50" s="78"/>
      <c r="C50" s="54" t="s">
        <v>64</v>
      </c>
      <c r="D50" s="55"/>
      <c r="E50" s="77">
        <v>1</v>
      </c>
      <c r="F50" s="74">
        <v>2</v>
      </c>
      <c r="G50" s="18"/>
    </row>
    <row r="51" s="1" customFormat="1" customHeight="1" spans="1:7">
      <c r="A51" s="15">
        <v>3</v>
      </c>
      <c r="B51" s="44" t="s">
        <v>65</v>
      </c>
      <c r="C51" s="54" t="s">
        <v>66</v>
      </c>
      <c r="D51" s="55"/>
      <c r="E51" s="77">
        <v>14</v>
      </c>
      <c r="F51" s="17">
        <v>2</v>
      </c>
      <c r="G51" s="18"/>
    </row>
    <row r="52" s="1" customFormat="1" customHeight="1" spans="1:7">
      <c r="A52" s="79"/>
      <c r="B52" s="80"/>
      <c r="C52" s="54" t="s">
        <v>67</v>
      </c>
      <c r="D52" s="55"/>
      <c r="E52" s="77">
        <v>14</v>
      </c>
      <c r="F52" s="74"/>
      <c r="G52" s="18"/>
    </row>
    <row r="53" s="1" customFormat="1" customHeight="1" spans="1:7">
      <c r="A53" s="31">
        <v>4</v>
      </c>
      <c r="B53" s="14" t="s">
        <v>68</v>
      </c>
      <c r="C53" s="40"/>
      <c r="D53" s="40"/>
      <c r="E53" s="42">
        <v>15</v>
      </c>
      <c r="F53" s="17">
        <v>2</v>
      </c>
      <c r="G53" s="18"/>
    </row>
    <row r="54" s="1" customFormat="1" customHeight="1" spans="1:7">
      <c r="A54" s="31">
        <v>5</v>
      </c>
      <c r="B54" s="14" t="s">
        <v>47</v>
      </c>
      <c r="C54" s="40"/>
      <c r="D54" s="40"/>
      <c r="E54" s="42">
        <v>2</v>
      </c>
      <c r="F54" s="74">
        <v>2</v>
      </c>
      <c r="G54" s="18"/>
    </row>
    <row r="55" s="1" customFormat="1" customHeight="1" spans="1:7">
      <c r="A55" s="31">
        <v>6</v>
      </c>
      <c r="B55" s="14" t="s">
        <v>69</v>
      </c>
      <c r="C55" s="40"/>
      <c r="D55" s="40"/>
      <c r="E55" s="42">
        <v>4</v>
      </c>
      <c r="F55" s="17">
        <v>2</v>
      </c>
      <c r="G55" s="18"/>
    </row>
    <row r="56" s="1" customFormat="1" customHeight="1" spans="1:7">
      <c r="A56" s="31">
        <v>7</v>
      </c>
      <c r="B56" s="81" t="s">
        <v>70</v>
      </c>
      <c r="C56" s="65" t="s">
        <v>71</v>
      </c>
      <c r="D56" s="65"/>
      <c r="E56" s="42">
        <v>2</v>
      </c>
      <c r="F56" s="74">
        <v>2</v>
      </c>
      <c r="G56" s="18"/>
    </row>
    <row r="57" s="1" customFormat="1" customHeight="1" spans="1:7">
      <c r="A57" s="68" t="s">
        <v>72</v>
      </c>
      <c r="B57" s="68"/>
      <c r="C57" s="68"/>
      <c r="D57" s="68"/>
      <c r="E57" s="68"/>
      <c r="F57" s="69"/>
      <c r="G57" s="18"/>
    </row>
    <row r="58" s="1" customFormat="1" customHeight="1" spans="1:7">
      <c r="A58" s="8" t="s">
        <v>3</v>
      </c>
      <c r="B58" s="9" t="s">
        <v>4</v>
      </c>
      <c r="C58" s="8" t="s">
        <v>5</v>
      </c>
      <c r="D58" s="8" t="s">
        <v>6</v>
      </c>
      <c r="E58" s="8" t="s">
        <v>7</v>
      </c>
      <c r="F58" s="10" t="s">
        <v>8</v>
      </c>
      <c r="G58" s="18"/>
    </row>
    <row r="59" s="1" customFormat="1" customHeight="1" spans="1:7">
      <c r="A59" s="82">
        <v>1</v>
      </c>
      <c r="B59" s="83" t="s">
        <v>73</v>
      </c>
      <c r="C59" s="84"/>
      <c r="D59" s="84"/>
      <c r="E59" s="85">
        <v>1</v>
      </c>
      <c r="F59" s="17">
        <v>2</v>
      </c>
      <c r="G59" s="18"/>
    </row>
    <row r="60" s="1" customFormat="1" customHeight="1" spans="1:7">
      <c r="A60" s="82">
        <v>2</v>
      </c>
      <c r="B60" s="83" t="s">
        <v>74</v>
      </c>
      <c r="C60" s="86"/>
      <c r="D60" s="86"/>
      <c r="E60" s="85">
        <v>8</v>
      </c>
      <c r="F60" s="17">
        <v>2</v>
      </c>
      <c r="G60" s="18"/>
    </row>
    <row r="61" s="1" customFormat="1" customHeight="1" spans="1:7">
      <c r="A61" s="82">
        <v>3</v>
      </c>
      <c r="B61" s="83" t="s">
        <v>75</v>
      </c>
      <c r="C61" s="86"/>
      <c r="D61" s="86"/>
      <c r="E61" s="85">
        <v>8</v>
      </c>
      <c r="F61" s="17">
        <v>2</v>
      </c>
      <c r="G61" s="18"/>
    </row>
    <row r="62" s="1" customFormat="1" customHeight="1" spans="1:7">
      <c r="A62" s="82">
        <v>4</v>
      </c>
      <c r="B62" s="87" t="s">
        <v>76</v>
      </c>
      <c r="C62" s="88"/>
      <c r="D62" s="88"/>
      <c r="E62" s="85">
        <v>1</v>
      </c>
      <c r="F62" s="17">
        <v>2</v>
      </c>
      <c r="G62" s="18"/>
    </row>
    <row r="63" s="1" customFormat="1" customHeight="1" spans="1:7">
      <c r="A63" s="82">
        <v>5</v>
      </c>
      <c r="B63" s="28" t="s">
        <v>77</v>
      </c>
      <c r="C63" s="89"/>
      <c r="D63" s="90"/>
      <c r="E63" s="91">
        <v>300</v>
      </c>
      <c r="F63" s="17">
        <v>2</v>
      </c>
      <c r="G63" s="18"/>
    </row>
    <row r="64" s="1" customFormat="1" customHeight="1" spans="1:7">
      <c r="A64" s="82">
        <v>6</v>
      </c>
      <c r="B64" s="87" t="s">
        <v>78</v>
      </c>
      <c r="C64" s="84"/>
      <c r="D64" s="84"/>
      <c r="E64" s="92">
        <v>80</v>
      </c>
      <c r="F64" s="17">
        <v>2</v>
      </c>
      <c r="G64" s="18"/>
    </row>
    <row r="65" s="1" customFormat="1" customHeight="1" spans="1:7">
      <c r="A65" s="68" t="s">
        <v>79</v>
      </c>
      <c r="B65" s="68"/>
      <c r="C65" s="68"/>
      <c r="D65" s="68"/>
      <c r="E65" s="68"/>
      <c r="F65" s="69"/>
      <c r="G65" s="18"/>
    </row>
    <row r="66" s="1" customFormat="1" customHeight="1" spans="1:7">
      <c r="A66" s="8" t="s">
        <v>3</v>
      </c>
      <c r="B66" s="9" t="s">
        <v>4</v>
      </c>
      <c r="C66" s="8" t="s">
        <v>5</v>
      </c>
      <c r="D66" s="8" t="s">
        <v>6</v>
      </c>
      <c r="E66" s="8" t="s">
        <v>7</v>
      </c>
      <c r="F66" s="10" t="s">
        <v>8</v>
      </c>
      <c r="G66" s="18"/>
    </row>
    <row r="67" s="1" customFormat="1" customHeight="1" spans="1:7">
      <c r="A67" s="15">
        <v>1</v>
      </c>
      <c r="B67" s="13" t="s">
        <v>80</v>
      </c>
      <c r="C67" s="43" t="s">
        <v>81</v>
      </c>
      <c r="D67" s="29"/>
      <c r="E67" s="93">
        <v>200</v>
      </c>
      <c r="F67" s="17"/>
      <c r="G67" s="18"/>
    </row>
    <row r="68" s="1" customFormat="1" customHeight="1" spans="1:7">
      <c r="A68" s="19"/>
      <c r="B68" s="78"/>
      <c r="C68" s="43" t="s">
        <v>82</v>
      </c>
      <c r="D68" s="29"/>
      <c r="E68" s="93">
        <v>200</v>
      </c>
      <c r="F68" s="17"/>
      <c r="G68" s="18"/>
    </row>
    <row r="69" s="1" customFormat="1" customHeight="1" spans="1:7">
      <c r="A69" s="19"/>
      <c r="B69" s="78"/>
      <c r="C69" s="43" t="s">
        <v>83</v>
      </c>
      <c r="D69" s="29"/>
      <c r="E69" s="94">
        <v>30</v>
      </c>
      <c r="F69" s="17"/>
      <c r="G69" s="18"/>
    </row>
    <row r="70" s="1" customFormat="1" customHeight="1" spans="1:7">
      <c r="A70" s="19"/>
      <c r="B70" s="78"/>
      <c r="C70" s="43" t="s">
        <v>84</v>
      </c>
      <c r="D70" s="29"/>
      <c r="E70" s="94">
        <v>2</v>
      </c>
      <c r="F70" s="17"/>
      <c r="G70" s="18"/>
    </row>
    <row r="71" s="1" customFormat="1" customHeight="1" spans="1:7">
      <c r="A71" s="19"/>
      <c r="B71" s="78"/>
      <c r="C71" s="43" t="s">
        <v>85</v>
      </c>
      <c r="D71" s="29"/>
      <c r="E71" s="93">
        <v>30</v>
      </c>
      <c r="F71" s="17"/>
      <c r="G71" s="18"/>
    </row>
    <row r="72" s="1" customFormat="1" customHeight="1" spans="1:7">
      <c r="A72" s="19"/>
      <c r="B72" s="22"/>
      <c r="C72" s="43" t="s">
        <v>86</v>
      </c>
      <c r="D72" s="29"/>
      <c r="E72" s="94">
        <v>50</v>
      </c>
      <c r="F72" s="17"/>
      <c r="G72" s="18"/>
    </row>
    <row r="73" s="1" customFormat="1" customHeight="1" spans="1:7">
      <c r="A73" s="68" t="s">
        <v>87</v>
      </c>
      <c r="B73" s="68"/>
      <c r="C73" s="68"/>
      <c r="D73" s="68"/>
      <c r="E73" s="68"/>
      <c r="F73" s="69"/>
      <c r="G73" s="18"/>
    </row>
    <row r="74" s="1" customFormat="1" customHeight="1" spans="1:7">
      <c r="A74" s="8" t="s">
        <v>3</v>
      </c>
      <c r="B74" s="9" t="s">
        <v>4</v>
      </c>
      <c r="C74" s="8" t="s">
        <v>5</v>
      </c>
      <c r="D74" s="8" t="s">
        <v>6</v>
      </c>
      <c r="E74" s="8" t="s">
        <v>7</v>
      </c>
      <c r="F74" s="10" t="s">
        <v>8</v>
      </c>
      <c r="G74" s="18"/>
    </row>
    <row r="75" s="1" customFormat="1" customHeight="1" spans="1:7">
      <c r="A75" s="95">
        <v>1</v>
      </c>
      <c r="B75" s="96" t="s">
        <v>88</v>
      </c>
      <c r="C75" s="97"/>
      <c r="D75" s="98"/>
      <c r="E75" s="99">
        <v>1</v>
      </c>
      <c r="F75" s="100">
        <v>2</v>
      </c>
      <c r="G75" s="18"/>
    </row>
    <row r="76" s="1" customFormat="1" customHeight="1" spans="1:7">
      <c r="A76" s="95">
        <v>2</v>
      </c>
      <c r="B76" s="96" t="s">
        <v>89</v>
      </c>
      <c r="C76" s="97"/>
      <c r="D76" s="98"/>
      <c r="E76" s="99">
        <v>1</v>
      </c>
      <c r="F76" s="100">
        <v>2</v>
      </c>
      <c r="G76" s="18"/>
    </row>
    <row r="77" s="1" customFormat="1" customHeight="1" spans="1:7">
      <c r="A77" s="95">
        <v>3</v>
      </c>
      <c r="B77" s="96" t="s">
        <v>90</v>
      </c>
      <c r="C77" s="97"/>
      <c r="D77" s="98"/>
      <c r="E77" s="99">
        <v>1</v>
      </c>
      <c r="F77" s="100">
        <v>2</v>
      </c>
      <c r="G77" s="18"/>
    </row>
    <row r="78" s="1" customFormat="1" customHeight="1" spans="1:7">
      <c r="A78" s="95">
        <v>4</v>
      </c>
      <c r="B78" s="96" t="s">
        <v>91</v>
      </c>
      <c r="C78" s="97"/>
      <c r="D78" s="98"/>
      <c r="E78" s="99">
        <v>1</v>
      </c>
      <c r="F78" s="100">
        <v>2</v>
      </c>
      <c r="G78" s="18"/>
    </row>
    <row r="79" s="1" customFormat="1" customHeight="1" spans="1:7">
      <c r="A79" s="95">
        <v>5</v>
      </c>
      <c r="B79" s="96" t="s">
        <v>92</v>
      </c>
      <c r="C79" s="97"/>
      <c r="D79" s="98"/>
      <c r="E79" s="99">
        <v>1</v>
      </c>
      <c r="F79" s="100">
        <v>2</v>
      </c>
      <c r="G79" s="18"/>
    </row>
    <row r="80" s="1" customFormat="1" customHeight="1" spans="1:7">
      <c r="A80" s="95">
        <v>6</v>
      </c>
      <c r="B80" s="96" t="s">
        <v>93</v>
      </c>
      <c r="C80" s="97"/>
      <c r="D80" s="98"/>
      <c r="E80" s="99">
        <v>1</v>
      </c>
      <c r="F80" s="100">
        <v>2</v>
      </c>
      <c r="G80" s="18"/>
    </row>
    <row r="81" s="1" customFormat="1" customHeight="1" spans="1:7">
      <c r="A81" s="95">
        <v>7</v>
      </c>
      <c r="B81" s="96" t="s">
        <v>94</v>
      </c>
      <c r="C81" s="97"/>
      <c r="D81" s="98"/>
      <c r="E81" s="99">
        <f>SUM(E75:E80)</f>
        <v>6</v>
      </c>
      <c r="F81" s="100">
        <v>2</v>
      </c>
      <c r="G81" s="18"/>
    </row>
    <row r="82" s="1" customFormat="1" customHeight="1" spans="1:7">
      <c r="A82" s="6" t="s">
        <v>95</v>
      </c>
      <c r="B82" s="6"/>
      <c r="C82" s="6"/>
      <c r="D82" s="6"/>
      <c r="E82" s="6"/>
      <c r="F82" s="101"/>
      <c r="G82" s="18"/>
    </row>
    <row r="83" s="1" customFormat="1" customHeight="1" spans="1:7">
      <c r="A83" s="7" t="s">
        <v>2</v>
      </c>
      <c r="B83" s="7"/>
      <c r="C83" s="7"/>
      <c r="D83" s="7"/>
      <c r="E83" s="7"/>
      <c r="F83" s="102"/>
      <c r="G83" s="18"/>
    </row>
    <row r="84" s="1" customFormat="1" customHeight="1" spans="1:7">
      <c r="A84" s="8" t="s">
        <v>3</v>
      </c>
      <c r="B84" s="9" t="s">
        <v>4</v>
      </c>
      <c r="C84" s="8" t="s">
        <v>5</v>
      </c>
      <c r="D84" s="8" t="s">
        <v>6</v>
      </c>
      <c r="E84" s="8" t="s">
        <v>7</v>
      </c>
      <c r="F84" s="10" t="s">
        <v>8</v>
      </c>
      <c r="G84" s="18"/>
    </row>
    <row r="85" s="1" customFormat="1" customHeight="1" spans="1:7">
      <c r="A85" s="12">
        <v>1</v>
      </c>
      <c r="B85" s="13" t="s">
        <v>10</v>
      </c>
      <c r="C85" s="14" t="s">
        <v>11</v>
      </c>
      <c r="D85" s="15" t="s">
        <v>12</v>
      </c>
      <c r="E85" s="16">
        <f t="shared" ref="E85:E87" si="4">5.8*9.6</f>
        <v>55.68</v>
      </c>
      <c r="F85" s="17"/>
      <c r="G85" s="18"/>
    </row>
    <row r="86" s="1" customFormat="1" customHeight="1" spans="1:7">
      <c r="A86" s="19"/>
      <c r="B86" s="20"/>
      <c r="C86" s="14" t="s">
        <v>13</v>
      </c>
      <c r="D86" s="19"/>
      <c r="E86" s="16">
        <f t="shared" si="4"/>
        <v>55.68</v>
      </c>
      <c r="F86" s="17"/>
      <c r="G86" s="18"/>
    </row>
    <row r="87" s="1" customFormat="1" customHeight="1" spans="1:7">
      <c r="A87" s="21"/>
      <c r="B87" s="22"/>
      <c r="C87" s="14" t="s">
        <v>14</v>
      </c>
      <c r="D87" s="21"/>
      <c r="E87" s="16">
        <f t="shared" si="4"/>
        <v>55.68</v>
      </c>
      <c r="F87" s="17"/>
      <c r="G87" s="18"/>
    </row>
    <row r="88" s="1" customFormat="1" customHeight="1" spans="1:7">
      <c r="A88" s="12">
        <v>2</v>
      </c>
      <c r="B88" s="23" t="s">
        <v>15</v>
      </c>
      <c r="C88" s="14" t="s">
        <v>11</v>
      </c>
      <c r="D88" s="12" t="s">
        <v>16</v>
      </c>
      <c r="E88" s="16">
        <f t="shared" ref="E88:E90" si="5">5.8*2.1*2</f>
        <v>24.36</v>
      </c>
      <c r="F88" s="17"/>
      <c r="G88" s="18"/>
    </row>
    <row r="89" s="1" customFormat="1" customHeight="1" spans="1:7">
      <c r="A89" s="19"/>
      <c r="B89" s="20"/>
      <c r="C89" s="14" t="s">
        <v>13</v>
      </c>
      <c r="D89" s="19"/>
      <c r="E89" s="16">
        <f t="shared" si="5"/>
        <v>24.36</v>
      </c>
      <c r="F89" s="17"/>
      <c r="G89" s="18"/>
    </row>
    <row r="90" s="1" customFormat="1" customHeight="1" spans="1:7">
      <c r="A90" s="21"/>
      <c r="B90" s="22"/>
      <c r="C90" s="14" t="s">
        <v>14</v>
      </c>
      <c r="D90" s="21"/>
      <c r="E90" s="16">
        <f t="shared" si="5"/>
        <v>24.36</v>
      </c>
      <c r="F90" s="17"/>
      <c r="G90" s="18"/>
    </row>
    <row r="91" s="1" customFormat="1" customHeight="1" spans="1:7">
      <c r="A91" s="12">
        <v>3</v>
      </c>
      <c r="B91" s="23" t="s">
        <v>17</v>
      </c>
      <c r="C91" s="14" t="s">
        <v>11</v>
      </c>
      <c r="D91" s="15" t="s">
        <v>18</v>
      </c>
      <c r="E91" s="16">
        <f t="shared" ref="E91:E93" si="6">6.1*2.3*2</f>
        <v>28.06</v>
      </c>
      <c r="F91" s="17"/>
      <c r="G91" s="18"/>
    </row>
    <row r="92" s="1" customFormat="1" customHeight="1" spans="1:7">
      <c r="A92" s="19"/>
      <c r="B92" s="20"/>
      <c r="C92" s="14" t="s">
        <v>13</v>
      </c>
      <c r="D92" s="19"/>
      <c r="E92" s="16">
        <f t="shared" si="6"/>
        <v>28.06</v>
      </c>
      <c r="F92" s="17"/>
      <c r="G92" s="18"/>
    </row>
    <row r="93" s="1" customFormat="1" customHeight="1" spans="1:7">
      <c r="A93" s="19"/>
      <c r="B93" s="20"/>
      <c r="C93" s="14" t="s">
        <v>14</v>
      </c>
      <c r="D93" s="19"/>
      <c r="E93" s="16">
        <f t="shared" si="6"/>
        <v>28.06</v>
      </c>
      <c r="F93" s="17"/>
      <c r="G93" s="18"/>
    </row>
    <row r="94" s="1" customFormat="1" customHeight="1" spans="1:7">
      <c r="A94" s="21"/>
      <c r="B94" s="22"/>
      <c r="C94" s="14" t="s">
        <v>19</v>
      </c>
      <c r="D94" s="21"/>
      <c r="E94" s="24">
        <v>11</v>
      </c>
      <c r="F94" s="17"/>
      <c r="G94" s="18"/>
    </row>
    <row r="95" s="1" customFormat="1" customHeight="1" spans="1:7">
      <c r="A95" s="12">
        <v>4</v>
      </c>
      <c r="B95" s="25" t="s">
        <v>20</v>
      </c>
      <c r="C95" s="14" t="s">
        <v>11</v>
      </c>
      <c r="D95" s="15" t="s">
        <v>21</v>
      </c>
      <c r="E95" s="16">
        <f t="shared" ref="E95:E97" si="7">13.6*1.7*1</f>
        <v>23.12</v>
      </c>
      <c r="F95" s="26"/>
      <c r="G95" s="18"/>
    </row>
    <row r="96" s="1" customFormat="1" customHeight="1" spans="1:7">
      <c r="A96" s="19"/>
      <c r="B96" s="27"/>
      <c r="C96" s="14" t="s">
        <v>13</v>
      </c>
      <c r="D96" s="19"/>
      <c r="E96" s="16">
        <f t="shared" si="7"/>
        <v>23.12</v>
      </c>
      <c r="F96" s="26"/>
      <c r="G96" s="18"/>
    </row>
    <row r="97" s="1" customFormat="1" customHeight="1" spans="1:7">
      <c r="A97" s="21"/>
      <c r="B97" s="28"/>
      <c r="C97" s="14" t="s">
        <v>14</v>
      </c>
      <c r="D97" s="21"/>
      <c r="E97" s="16">
        <f t="shared" si="7"/>
        <v>23.12</v>
      </c>
      <c r="F97" s="26"/>
      <c r="G97" s="18"/>
    </row>
    <row r="98" s="1" customFormat="1" customHeight="1" spans="1:7">
      <c r="A98" s="29">
        <v>5</v>
      </c>
      <c r="B98" s="30" t="s">
        <v>22</v>
      </c>
      <c r="C98" s="14" t="s">
        <v>23</v>
      </c>
      <c r="D98" s="31" t="s">
        <v>24</v>
      </c>
      <c r="E98" s="16">
        <f>7.2*2.4</f>
        <v>17.28</v>
      </c>
      <c r="F98" s="17"/>
      <c r="G98" s="18"/>
    </row>
    <row r="99" s="1" customFormat="1" customHeight="1" spans="1:7">
      <c r="A99" s="32" t="s">
        <v>25</v>
      </c>
      <c r="B99" s="33"/>
      <c r="C99" s="33"/>
      <c r="D99" s="33"/>
      <c r="E99" s="33"/>
      <c r="F99" s="33"/>
      <c r="G99" s="18"/>
    </row>
    <row r="100" s="1" customFormat="1" customHeight="1" spans="1:7">
      <c r="A100" s="8" t="s">
        <v>3</v>
      </c>
      <c r="B100" s="9" t="s">
        <v>4</v>
      </c>
      <c r="C100" s="8" t="s">
        <v>5</v>
      </c>
      <c r="D100" s="8" t="s">
        <v>6</v>
      </c>
      <c r="E100" s="8" t="s">
        <v>7</v>
      </c>
      <c r="F100" s="10" t="s">
        <v>8</v>
      </c>
      <c r="G100" s="18"/>
    </row>
    <row r="101" s="1" customFormat="1" customHeight="1" spans="1:7">
      <c r="A101" s="34">
        <v>1</v>
      </c>
      <c r="B101" s="35" t="s">
        <v>26</v>
      </c>
      <c r="C101" s="36" t="s">
        <v>27</v>
      </c>
      <c r="D101" s="37"/>
      <c r="E101" s="38">
        <v>2</v>
      </c>
      <c r="F101" s="39">
        <v>1</v>
      </c>
      <c r="G101" s="18"/>
    </row>
    <row r="102" s="1" customFormat="1" customHeight="1" spans="1:7">
      <c r="A102" s="34">
        <v>2</v>
      </c>
      <c r="B102" s="35" t="s">
        <v>28</v>
      </c>
      <c r="C102" s="36" t="s">
        <v>29</v>
      </c>
      <c r="D102" s="37"/>
      <c r="E102" s="38">
        <v>2</v>
      </c>
      <c r="F102" s="39">
        <v>1</v>
      </c>
      <c r="G102" s="18"/>
    </row>
    <row r="103" s="1" customFormat="1" customHeight="1" spans="1:7">
      <c r="A103" s="34">
        <v>3</v>
      </c>
      <c r="B103" s="14" t="s">
        <v>30</v>
      </c>
      <c r="C103" s="40"/>
      <c r="D103" s="40"/>
      <c r="E103" s="41">
        <v>20</v>
      </c>
      <c r="F103" s="39">
        <v>1</v>
      </c>
      <c r="G103" s="18"/>
    </row>
    <row r="104" s="1" customFormat="1" customHeight="1" spans="1:7">
      <c r="A104" s="34">
        <v>4</v>
      </c>
      <c r="B104" s="14" t="s">
        <v>31</v>
      </c>
      <c r="C104" s="40"/>
      <c r="D104" s="40"/>
      <c r="E104" s="42">
        <v>10</v>
      </c>
      <c r="F104" s="39">
        <v>1</v>
      </c>
      <c r="G104" s="18"/>
    </row>
    <row r="105" s="1" customFormat="1" customHeight="1" spans="1:7">
      <c r="A105" s="34">
        <v>5</v>
      </c>
      <c r="B105" s="43" t="s">
        <v>32</v>
      </c>
      <c r="C105" s="40"/>
      <c r="D105" s="40"/>
      <c r="E105" s="41">
        <v>2</v>
      </c>
      <c r="F105" s="39">
        <v>1</v>
      </c>
      <c r="G105" s="18"/>
    </row>
    <row r="106" s="1" customFormat="1" customHeight="1" spans="1:7">
      <c r="A106" s="34">
        <v>6</v>
      </c>
      <c r="B106" s="14" t="s">
        <v>40</v>
      </c>
      <c r="C106" s="40"/>
      <c r="D106" s="40"/>
      <c r="E106" s="41">
        <v>2</v>
      </c>
      <c r="F106" s="39">
        <v>1</v>
      </c>
      <c r="G106" s="18"/>
    </row>
    <row r="107" s="1" customFormat="1" customHeight="1" spans="1:7">
      <c r="A107" s="34">
        <v>7</v>
      </c>
      <c r="B107" s="14" t="s">
        <v>41</v>
      </c>
      <c r="C107" s="54"/>
      <c r="D107" s="55"/>
      <c r="E107" s="41">
        <v>1</v>
      </c>
      <c r="F107" s="39">
        <v>1</v>
      </c>
      <c r="G107" s="18"/>
    </row>
    <row r="108" s="1" customFormat="1" customHeight="1" spans="1:7">
      <c r="A108" s="56">
        <v>8</v>
      </c>
      <c r="B108" s="57" t="s">
        <v>42</v>
      </c>
      <c r="C108" s="58" t="s">
        <v>43</v>
      </c>
      <c r="D108" s="59"/>
      <c r="E108" s="60">
        <v>2</v>
      </c>
      <c r="F108" s="39">
        <v>1</v>
      </c>
      <c r="G108" s="18"/>
    </row>
    <row r="109" s="1" customFormat="1" customHeight="1" spans="1:7">
      <c r="A109" s="61"/>
      <c r="B109" s="62"/>
      <c r="C109" s="54" t="s">
        <v>44</v>
      </c>
      <c r="D109" s="55"/>
      <c r="E109" s="63">
        <v>5</v>
      </c>
      <c r="F109" s="39">
        <v>1</v>
      </c>
      <c r="G109" s="18"/>
    </row>
    <row r="110" s="1" customFormat="1" customHeight="1" spans="1:7">
      <c r="A110" s="61"/>
      <c r="B110" s="62"/>
      <c r="C110" s="54" t="s">
        <v>45</v>
      </c>
      <c r="D110" s="55"/>
      <c r="E110" s="42">
        <v>10</v>
      </c>
      <c r="F110" s="39">
        <v>1</v>
      </c>
      <c r="G110" s="18"/>
    </row>
    <row r="111" s="1" customFormat="1" customHeight="1" spans="1:7">
      <c r="A111" s="61"/>
      <c r="B111" s="62"/>
      <c r="C111" s="54" t="s">
        <v>46</v>
      </c>
      <c r="D111" s="55"/>
      <c r="E111" s="42">
        <v>4</v>
      </c>
      <c r="F111" s="39">
        <v>1</v>
      </c>
      <c r="G111" s="18"/>
    </row>
    <row r="112" s="1" customFormat="1" customHeight="1" spans="1:7">
      <c r="A112" s="61"/>
      <c r="B112" s="62"/>
      <c r="C112" s="54" t="s">
        <v>47</v>
      </c>
      <c r="D112" s="55"/>
      <c r="E112" s="42">
        <v>5</v>
      </c>
      <c r="F112" s="39">
        <v>1</v>
      </c>
      <c r="G112" s="18"/>
    </row>
    <row r="113" s="1" customFormat="1" customHeight="1" spans="1:7">
      <c r="A113" s="61"/>
      <c r="B113" s="62"/>
      <c r="C113" s="54" t="s">
        <v>48</v>
      </c>
      <c r="D113" s="55"/>
      <c r="E113" s="64">
        <v>300</v>
      </c>
      <c r="F113" s="39">
        <v>1</v>
      </c>
      <c r="G113" s="18"/>
    </row>
    <row r="114" s="1" customFormat="1" customHeight="1" spans="1:7">
      <c r="A114" s="31">
        <v>9</v>
      </c>
      <c r="B114" s="65" t="s">
        <v>49</v>
      </c>
      <c r="C114" s="65"/>
      <c r="D114" s="65"/>
      <c r="E114" s="66">
        <v>6</v>
      </c>
      <c r="F114" s="17">
        <v>1</v>
      </c>
      <c r="G114" s="18"/>
    </row>
    <row r="115" s="1" customFormat="1" customHeight="1" spans="1:7">
      <c r="A115" s="31">
        <v>10</v>
      </c>
      <c r="B115" s="14" t="s">
        <v>50</v>
      </c>
      <c r="C115" s="40" t="s">
        <v>51</v>
      </c>
      <c r="D115" s="40"/>
      <c r="E115" s="67">
        <v>8</v>
      </c>
      <c r="F115" s="17">
        <v>1</v>
      </c>
      <c r="G115" s="18"/>
    </row>
    <row r="116" s="1" customFormat="1" customHeight="1" spans="1:7">
      <c r="A116" s="68" t="s">
        <v>96</v>
      </c>
      <c r="B116" s="68"/>
      <c r="C116" s="68"/>
      <c r="D116" s="68"/>
      <c r="E116" s="68"/>
      <c r="F116" s="69"/>
      <c r="G116" s="18"/>
    </row>
    <row r="117" s="1" customFormat="1" customHeight="1" spans="1:7">
      <c r="A117" s="8" t="s">
        <v>3</v>
      </c>
      <c r="B117" s="9" t="s">
        <v>4</v>
      </c>
      <c r="C117" s="8" t="s">
        <v>5</v>
      </c>
      <c r="D117" s="8" t="s">
        <v>6</v>
      </c>
      <c r="E117" s="8" t="s">
        <v>7</v>
      </c>
      <c r="F117" s="10" t="s">
        <v>8</v>
      </c>
      <c r="G117" s="18"/>
    </row>
    <row r="118" s="1" customFormat="1" customHeight="1" spans="1:7">
      <c r="A118" s="15">
        <v>1</v>
      </c>
      <c r="B118" s="44" t="s">
        <v>97</v>
      </c>
      <c r="C118" s="40" t="s">
        <v>34</v>
      </c>
      <c r="D118" s="45" t="s">
        <v>35</v>
      </c>
      <c r="E118" s="46">
        <v>2</v>
      </c>
      <c r="F118" s="47">
        <v>1</v>
      </c>
      <c r="G118" s="18"/>
    </row>
    <row r="119" s="1" customFormat="1" customHeight="1" spans="1:7">
      <c r="A119" s="48"/>
      <c r="B119" s="49"/>
      <c r="C119" s="40"/>
      <c r="D119" s="45" t="s">
        <v>36</v>
      </c>
      <c r="E119" s="50"/>
      <c r="F119" s="51"/>
      <c r="G119" s="18"/>
    </row>
    <row r="120" s="1" customFormat="1" customHeight="1" spans="1:7">
      <c r="A120" s="48"/>
      <c r="B120" s="49"/>
      <c r="C120" s="40"/>
      <c r="D120" s="45" t="s">
        <v>37</v>
      </c>
      <c r="E120" s="52"/>
      <c r="F120" s="53"/>
      <c r="G120" s="18"/>
    </row>
    <row r="121" s="1" customFormat="1" customHeight="1" spans="1:7">
      <c r="A121" s="48"/>
      <c r="B121" s="49"/>
      <c r="C121" s="54" t="s">
        <v>38</v>
      </c>
      <c r="D121" s="55"/>
      <c r="E121" s="42">
        <v>1</v>
      </c>
      <c r="F121" s="39">
        <v>1</v>
      </c>
      <c r="G121" s="18"/>
    </row>
    <row r="122" s="1" customFormat="1" customHeight="1" spans="1:7">
      <c r="A122" s="48"/>
      <c r="B122" s="49"/>
      <c r="C122" s="54" t="s">
        <v>39</v>
      </c>
      <c r="D122" s="55"/>
      <c r="E122" s="42">
        <v>32</v>
      </c>
      <c r="F122" s="39">
        <v>1</v>
      </c>
      <c r="G122" s="18"/>
    </row>
    <row r="123" s="1" customFormat="1" customHeight="1" spans="1:7">
      <c r="A123" s="48"/>
      <c r="B123" s="49"/>
      <c r="C123" s="58" t="s">
        <v>98</v>
      </c>
      <c r="D123" s="59"/>
      <c r="E123" s="77">
        <v>2</v>
      </c>
      <c r="F123" s="39">
        <v>1</v>
      </c>
      <c r="G123" s="18"/>
    </row>
    <row r="124" s="1" customFormat="1" customHeight="1" spans="1:7">
      <c r="A124" s="48"/>
      <c r="B124" s="49"/>
      <c r="C124" s="58" t="s">
        <v>99</v>
      </c>
      <c r="D124" s="59"/>
      <c r="E124" s="77">
        <v>2</v>
      </c>
      <c r="F124" s="39">
        <v>1</v>
      </c>
      <c r="G124" s="18"/>
    </row>
    <row r="125" s="1" customFormat="1" customHeight="1" spans="1:7">
      <c r="A125" s="48"/>
      <c r="B125" s="49"/>
      <c r="C125" s="58" t="s">
        <v>100</v>
      </c>
      <c r="D125" s="59"/>
      <c r="E125" s="103">
        <v>2</v>
      </c>
      <c r="F125" s="39">
        <v>1</v>
      </c>
      <c r="G125" s="18"/>
    </row>
    <row r="126" s="1" customFormat="1" customHeight="1" spans="1:7">
      <c r="A126" s="48"/>
      <c r="B126" s="49"/>
      <c r="C126" s="58" t="s">
        <v>101</v>
      </c>
      <c r="D126" s="59"/>
      <c r="E126" s="103">
        <v>2</v>
      </c>
      <c r="F126" s="39">
        <v>1</v>
      </c>
      <c r="G126" s="18"/>
    </row>
    <row r="127" s="1" customFormat="1" customHeight="1" spans="1:7">
      <c r="A127" s="48"/>
      <c r="B127" s="49"/>
      <c r="C127" s="58" t="s">
        <v>102</v>
      </c>
      <c r="D127" s="59"/>
      <c r="E127" s="77">
        <v>2</v>
      </c>
      <c r="F127" s="39">
        <v>1</v>
      </c>
      <c r="G127" s="18"/>
    </row>
    <row r="128" s="1" customFormat="1" customHeight="1" spans="1:7">
      <c r="A128" s="48"/>
      <c r="B128" s="49"/>
      <c r="C128" s="58" t="s">
        <v>103</v>
      </c>
      <c r="D128" s="59"/>
      <c r="E128" s="77">
        <v>10</v>
      </c>
      <c r="F128" s="39">
        <v>1</v>
      </c>
      <c r="G128" s="18"/>
    </row>
    <row r="129" s="1" customFormat="1" customHeight="1" spans="1:7">
      <c r="A129" s="48"/>
      <c r="B129" s="49"/>
      <c r="C129" s="58" t="s">
        <v>104</v>
      </c>
      <c r="D129" s="59"/>
      <c r="E129" s="77">
        <v>2</v>
      </c>
      <c r="F129" s="39">
        <v>1</v>
      </c>
      <c r="G129" s="18"/>
    </row>
    <row r="130" s="1" customFormat="1" customHeight="1" spans="1:7">
      <c r="A130" s="48"/>
      <c r="B130" s="49"/>
      <c r="C130" s="58" t="s">
        <v>69</v>
      </c>
      <c r="D130" s="59"/>
      <c r="E130" s="77">
        <v>2</v>
      </c>
      <c r="F130" s="39">
        <v>1</v>
      </c>
      <c r="G130" s="18"/>
    </row>
    <row r="131" s="1" customFormat="1" customHeight="1" spans="1:7">
      <c r="A131" s="79"/>
      <c r="B131" s="80"/>
      <c r="C131" s="65" t="s">
        <v>105</v>
      </c>
      <c r="D131" s="65" t="s">
        <v>106</v>
      </c>
      <c r="E131" s="77">
        <v>1</v>
      </c>
      <c r="F131" s="39">
        <v>1</v>
      </c>
      <c r="G131" s="18"/>
    </row>
    <row r="132" s="1" customFormat="1" customHeight="1" spans="1:7">
      <c r="A132" s="68" t="s">
        <v>52</v>
      </c>
      <c r="B132" s="68"/>
      <c r="C132" s="68"/>
      <c r="D132" s="68"/>
      <c r="E132" s="68"/>
      <c r="F132" s="69"/>
      <c r="G132" s="18"/>
    </row>
    <row r="133" s="1" customFormat="1" customHeight="1" spans="1:7">
      <c r="A133" s="8" t="s">
        <v>3</v>
      </c>
      <c r="B133" s="9" t="s">
        <v>4</v>
      </c>
      <c r="C133" s="8" t="s">
        <v>5</v>
      </c>
      <c r="D133" s="8" t="s">
        <v>6</v>
      </c>
      <c r="E133" s="8" t="s">
        <v>7</v>
      </c>
      <c r="F133" s="10" t="s">
        <v>8</v>
      </c>
      <c r="G133" s="18"/>
    </row>
    <row r="134" s="1" customFormat="1" customHeight="1" spans="1:7">
      <c r="A134" s="56">
        <v>1</v>
      </c>
      <c r="B134" s="70" t="s">
        <v>53</v>
      </c>
      <c r="C134" s="71" t="s">
        <v>54</v>
      </c>
      <c r="D134" s="71" t="s">
        <v>55</v>
      </c>
      <c r="E134" s="16">
        <f>5.5*3*2</f>
        <v>33</v>
      </c>
      <c r="F134" s="17">
        <v>1</v>
      </c>
      <c r="G134" s="18"/>
    </row>
    <row r="135" s="1" customFormat="1" customHeight="1" spans="1:7">
      <c r="A135" s="61"/>
      <c r="B135" s="72"/>
      <c r="C135" s="73" t="s">
        <v>56</v>
      </c>
      <c r="D135" s="43" t="s">
        <v>57</v>
      </c>
      <c r="E135" s="42">
        <v>2</v>
      </c>
      <c r="F135" s="74">
        <v>1</v>
      </c>
      <c r="G135" s="18"/>
    </row>
    <row r="136" s="1" customFormat="1" customHeight="1" spans="1:7">
      <c r="A136" s="61"/>
      <c r="B136" s="72"/>
      <c r="C136" s="54" t="s">
        <v>58</v>
      </c>
      <c r="D136" s="55"/>
      <c r="E136" s="42">
        <v>2</v>
      </c>
      <c r="F136" s="17">
        <v>1</v>
      </c>
      <c r="G136" s="18"/>
    </row>
    <row r="137" s="1" customFormat="1" customHeight="1" spans="1:7">
      <c r="A137" s="61"/>
      <c r="B137" s="72"/>
      <c r="C137" s="54" t="s">
        <v>59</v>
      </c>
      <c r="D137" s="55"/>
      <c r="E137" s="42">
        <v>2</v>
      </c>
      <c r="F137" s="74">
        <v>1</v>
      </c>
      <c r="G137" s="18"/>
    </row>
    <row r="138" s="1" customFormat="1" customHeight="1" spans="1:7">
      <c r="A138" s="61"/>
      <c r="B138" s="72"/>
      <c r="C138" s="54" t="s">
        <v>60</v>
      </c>
      <c r="D138" s="55"/>
      <c r="E138" s="42">
        <v>1</v>
      </c>
      <c r="F138" s="17">
        <v>1</v>
      </c>
      <c r="G138" s="18"/>
    </row>
    <row r="139" s="1" customFormat="1" customHeight="1" spans="1:7">
      <c r="A139" s="75"/>
      <c r="B139" s="76"/>
      <c r="C139" s="54" t="s">
        <v>61</v>
      </c>
      <c r="D139" s="55"/>
      <c r="E139" s="42">
        <v>2</v>
      </c>
      <c r="F139" s="74">
        <v>1</v>
      </c>
      <c r="G139" s="18"/>
    </row>
    <row r="140" s="1" customFormat="1" customHeight="1" spans="1:7">
      <c r="A140" s="15">
        <v>2</v>
      </c>
      <c r="B140" s="13" t="s">
        <v>62</v>
      </c>
      <c r="C140" s="54" t="s">
        <v>63</v>
      </c>
      <c r="D140" s="55"/>
      <c r="E140" s="77">
        <v>2</v>
      </c>
      <c r="F140" s="17">
        <v>1</v>
      </c>
      <c r="G140" s="18"/>
    </row>
    <row r="141" s="1" customFormat="1" customHeight="1" spans="1:7">
      <c r="A141" s="48"/>
      <c r="B141" s="78"/>
      <c r="C141" s="54" t="s">
        <v>64</v>
      </c>
      <c r="D141" s="55"/>
      <c r="E141" s="77">
        <v>2</v>
      </c>
      <c r="F141" s="74">
        <v>1</v>
      </c>
      <c r="G141" s="18"/>
    </row>
    <row r="142" s="1" customFormat="1" customHeight="1" spans="1:7">
      <c r="A142" s="15">
        <v>3</v>
      </c>
      <c r="B142" s="44" t="s">
        <v>65</v>
      </c>
      <c r="C142" s="54" t="s">
        <v>66</v>
      </c>
      <c r="D142" s="55"/>
      <c r="E142" s="77">
        <v>14</v>
      </c>
      <c r="F142" s="17">
        <v>1</v>
      </c>
      <c r="G142" s="18"/>
    </row>
    <row r="143" s="1" customFormat="1" customHeight="1" spans="1:7">
      <c r="A143" s="79"/>
      <c r="B143" s="80"/>
      <c r="C143" s="54" t="s">
        <v>67</v>
      </c>
      <c r="D143" s="55"/>
      <c r="E143" s="77">
        <v>14</v>
      </c>
      <c r="F143" s="74"/>
      <c r="G143" s="18"/>
    </row>
    <row r="144" s="1" customFormat="1" customHeight="1" spans="1:7">
      <c r="A144" s="31">
        <v>4</v>
      </c>
      <c r="B144" s="14" t="s">
        <v>68</v>
      </c>
      <c r="C144" s="40"/>
      <c r="D144" s="40"/>
      <c r="E144" s="42">
        <v>15</v>
      </c>
      <c r="F144" s="17">
        <v>1</v>
      </c>
      <c r="G144" s="18"/>
    </row>
    <row r="145" s="1" customFormat="1" customHeight="1" spans="1:7">
      <c r="A145" s="31">
        <v>5</v>
      </c>
      <c r="B145" s="14" t="s">
        <v>47</v>
      </c>
      <c r="C145" s="40"/>
      <c r="D145" s="40"/>
      <c r="E145" s="42">
        <v>2</v>
      </c>
      <c r="F145" s="74">
        <v>1</v>
      </c>
      <c r="G145" s="18"/>
    </row>
    <row r="146" s="1" customFormat="1" customHeight="1" spans="1:7">
      <c r="A146" s="31">
        <v>6</v>
      </c>
      <c r="B146" s="14" t="s">
        <v>69</v>
      </c>
      <c r="C146" s="40"/>
      <c r="D146" s="40"/>
      <c r="E146" s="42">
        <v>4</v>
      </c>
      <c r="F146" s="17">
        <v>1</v>
      </c>
      <c r="G146" s="18"/>
    </row>
    <row r="147" s="1" customFormat="1" customHeight="1" spans="1:7">
      <c r="A147" s="31">
        <v>7</v>
      </c>
      <c r="B147" s="81" t="s">
        <v>70</v>
      </c>
      <c r="C147" s="65" t="s">
        <v>71</v>
      </c>
      <c r="D147" s="65"/>
      <c r="E147" s="42">
        <v>2</v>
      </c>
      <c r="F147" s="74">
        <v>1</v>
      </c>
      <c r="G147" s="18"/>
    </row>
    <row r="148" s="1" customFormat="1" customHeight="1" spans="1:7">
      <c r="A148" s="68" t="s">
        <v>72</v>
      </c>
      <c r="B148" s="68"/>
      <c r="C148" s="68"/>
      <c r="D148" s="68"/>
      <c r="E148" s="68"/>
      <c r="F148" s="69"/>
      <c r="G148" s="18"/>
    </row>
    <row r="149" s="1" customFormat="1" customHeight="1" spans="1:7">
      <c r="A149" s="8" t="s">
        <v>3</v>
      </c>
      <c r="B149" s="9" t="s">
        <v>4</v>
      </c>
      <c r="C149" s="8" t="s">
        <v>5</v>
      </c>
      <c r="D149" s="8" t="s">
        <v>6</v>
      </c>
      <c r="E149" s="8" t="s">
        <v>7</v>
      </c>
      <c r="F149" s="10" t="s">
        <v>8</v>
      </c>
      <c r="G149" s="18"/>
    </row>
    <row r="150" s="1" customFormat="1" customHeight="1" spans="1:7">
      <c r="A150" s="82">
        <v>1</v>
      </c>
      <c r="B150" s="83" t="s">
        <v>73</v>
      </c>
      <c r="C150" s="84"/>
      <c r="D150" s="84"/>
      <c r="E150" s="85">
        <v>1</v>
      </c>
      <c r="F150" s="17">
        <v>1</v>
      </c>
      <c r="G150" s="18"/>
    </row>
    <row r="151" s="1" customFormat="1" customHeight="1" spans="1:7">
      <c r="A151" s="82">
        <v>2</v>
      </c>
      <c r="B151" s="83" t="s">
        <v>74</v>
      </c>
      <c r="C151" s="86"/>
      <c r="D151" s="86"/>
      <c r="E151" s="85">
        <v>8</v>
      </c>
      <c r="F151" s="17">
        <v>1</v>
      </c>
      <c r="G151" s="18"/>
    </row>
    <row r="152" s="1" customFormat="1" customHeight="1" spans="1:7">
      <c r="A152" s="82">
        <v>3</v>
      </c>
      <c r="B152" s="83" t="s">
        <v>75</v>
      </c>
      <c r="C152" s="86"/>
      <c r="D152" s="86"/>
      <c r="E152" s="85">
        <v>8</v>
      </c>
      <c r="F152" s="17">
        <v>1</v>
      </c>
      <c r="G152" s="18"/>
    </row>
    <row r="153" s="1" customFormat="1" customHeight="1" spans="1:7">
      <c r="A153" s="82">
        <v>4</v>
      </c>
      <c r="B153" s="87" t="s">
        <v>76</v>
      </c>
      <c r="C153" s="88"/>
      <c r="D153" s="88"/>
      <c r="E153" s="85">
        <v>1</v>
      </c>
      <c r="F153" s="17">
        <v>1</v>
      </c>
      <c r="G153" s="18"/>
    </row>
    <row r="154" s="1" customFormat="1" customHeight="1" spans="1:7">
      <c r="A154" s="82">
        <v>5</v>
      </c>
      <c r="B154" s="28" t="s">
        <v>77</v>
      </c>
      <c r="C154" s="89"/>
      <c r="D154" s="90"/>
      <c r="E154" s="91">
        <v>300</v>
      </c>
      <c r="F154" s="17">
        <v>1</v>
      </c>
      <c r="G154" s="18"/>
    </row>
    <row r="155" s="1" customFormat="1" customHeight="1" spans="1:7">
      <c r="A155" s="82">
        <v>6</v>
      </c>
      <c r="B155" s="87" t="s">
        <v>78</v>
      </c>
      <c r="C155" s="84"/>
      <c r="D155" s="84"/>
      <c r="E155" s="92">
        <v>80</v>
      </c>
      <c r="F155" s="17">
        <v>1</v>
      </c>
      <c r="G155" s="18"/>
    </row>
    <row r="156" s="1" customFormat="1" customHeight="1" spans="1:7">
      <c r="A156" s="68" t="s">
        <v>107</v>
      </c>
      <c r="B156" s="68"/>
      <c r="C156" s="68"/>
      <c r="D156" s="68"/>
      <c r="E156" s="68"/>
      <c r="F156" s="69"/>
      <c r="G156" s="18"/>
    </row>
    <row r="157" s="1" customFormat="1" customHeight="1" spans="1:7">
      <c r="A157" s="8" t="s">
        <v>3</v>
      </c>
      <c r="B157" s="9" t="s">
        <v>4</v>
      </c>
      <c r="C157" s="8" t="s">
        <v>5</v>
      </c>
      <c r="D157" s="8" t="s">
        <v>6</v>
      </c>
      <c r="E157" s="8" t="s">
        <v>7</v>
      </c>
      <c r="F157" s="10" t="s">
        <v>8</v>
      </c>
      <c r="G157" s="18"/>
    </row>
    <row r="158" s="1" customFormat="1" customHeight="1" spans="1:7">
      <c r="A158" s="104">
        <v>1</v>
      </c>
      <c r="B158" s="83" t="s">
        <v>108</v>
      </c>
      <c r="C158" s="105" t="s">
        <v>109</v>
      </c>
      <c r="D158" s="106"/>
      <c r="E158" s="107">
        <v>1</v>
      </c>
      <c r="F158" s="17">
        <v>1</v>
      </c>
      <c r="G158" s="18"/>
    </row>
    <row r="159" s="1" customFormat="1" customHeight="1" spans="1:7">
      <c r="A159" s="104">
        <v>2</v>
      </c>
      <c r="B159" s="108" t="s">
        <v>110</v>
      </c>
      <c r="C159" s="109"/>
      <c r="D159" s="110"/>
      <c r="E159" s="107">
        <v>1</v>
      </c>
      <c r="F159" s="17">
        <v>1</v>
      </c>
      <c r="G159" s="18"/>
    </row>
    <row r="160" s="1" customFormat="1" customHeight="1" spans="1:7">
      <c r="A160" s="68" t="s">
        <v>87</v>
      </c>
      <c r="B160" s="68"/>
      <c r="C160" s="68"/>
      <c r="D160" s="68"/>
      <c r="E160" s="68"/>
      <c r="F160" s="69"/>
      <c r="G160" s="18"/>
    </row>
    <row r="161" s="1" customFormat="1" customHeight="1" spans="1:7">
      <c r="A161" s="8" t="s">
        <v>3</v>
      </c>
      <c r="B161" s="9" t="s">
        <v>4</v>
      </c>
      <c r="C161" s="8" t="s">
        <v>5</v>
      </c>
      <c r="D161" s="8" t="s">
        <v>6</v>
      </c>
      <c r="E161" s="8" t="s">
        <v>7</v>
      </c>
      <c r="F161" s="10" t="s">
        <v>8</v>
      </c>
      <c r="G161" s="18"/>
    </row>
    <row r="162" s="1" customFormat="1" customHeight="1" spans="1:7">
      <c r="A162" s="95">
        <v>1</v>
      </c>
      <c r="B162" s="96" t="s">
        <v>88</v>
      </c>
      <c r="C162" s="97"/>
      <c r="D162" s="98"/>
      <c r="E162" s="99">
        <v>1</v>
      </c>
      <c r="F162" s="100">
        <v>1</v>
      </c>
      <c r="G162" s="18"/>
    </row>
    <row r="163" s="1" customFormat="1" customHeight="1" spans="1:7">
      <c r="A163" s="95">
        <v>2</v>
      </c>
      <c r="B163" s="96" t="s">
        <v>89</v>
      </c>
      <c r="C163" s="97"/>
      <c r="D163" s="98"/>
      <c r="E163" s="99">
        <v>1</v>
      </c>
      <c r="F163" s="100">
        <v>1</v>
      </c>
      <c r="G163" s="18"/>
    </row>
    <row r="164" s="1" customFormat="1" customHeight="1" spans="1:7">
      <c r="A164" s="95">
        <v>3</v>
      </c>
      <c r="B164" s="96" t="s">
        <v>90</v>
      </c>
      <c r="C164" s="97"/>
      <c r="D164" s="98"/>
      <c r="E164" s="99">
        <v>1</v>
      </c>
      <c r="F164" s="100">
        <v>1</v>
      </c>
      <c r="G164" s="18"/>
    </row>
    <row r="165" s="1" customFormat="1" customHeight="1" spans="1:7">
      <c r="A165" s="95">
        <v>4</v>
      </c>
      <c r="B165" s="96" t="s">
        <v>91</v>
      </c>
      <c r="C165" s="97"/>
      <c r="D165" s="98"/>
      <c r="E165" s="99">
        <v>1</v>
      </c>
      <c r="F165" s="100">
        <v>1</v>
      </c>
      <c r="G165" s="18"/>
    </row>
    <row r="166" s="1" customFormat="1" customHeight="1" spans="1:7">
      <c r="A166" s="95">
        <v>5</v>
      </c>
      <c r="B166" s="96" t="s">
        <v>111</v>
      </c>
      <c r="C166" s="97"/>
      <c r="D166" s="98"/>
      <c r="E166" s="99">
        <v>1</v>
      </c>
      <c r="F166" s="100">
        <v>1</v>
      </c>
      <c r="G166" s="18"/>
    </row>
    <row r="167" s="1" customFormat="1" customHeight="1" spans="1:7">
      <c r="A167" s="95">
        <v>6</v>
      </c>
      <c r="B167" s="96" t="s">
        <v>92</v>
      </c>
      <c r="C167" s="97"/>
      <c r="D167" s="98"/>
      <c r="E167" s="99">
        <v>6</v>
      </c>
      <c r="F167" s="100">
        <v>1</v>
      </c>
      <c r="G167" s="18"/>
    </row>
    <row r="168" s="1" customFormat="1" customHeight="1" spans="1:7">
      <c r="A168" s="95">
        <v>7</v>
      </c>
      <c r="B168" s="96" t="s">
        <v>93</v>
      </c>
      <c r="C168" s="97"/>
      <c r="D168" s="98"/>
      <c r="E168" s="99">
        <v>2</v>
      </c>
      <c r="F168" s="100">
        <v>1</v>
      </c>
      <c r="G168" s="18"/>
    </row>
    <row r="169" s="1" customFormat="1" customHeight="1" spans="1:7">
      <c r="A169" s="95">
        <v>8</v>
      </c>
      <c r="B169" s="96" t="s">
        <v>112</v>
      </c>
      <c r="C169" s="97"/>
      <c r="D169" s="98"/>
      <c r="E169" s="99">
        <v>1</v>
      </c>
      <c r="F169" s="100">
        <v>1</v>
      </c>
      <c r="G169" s="18"/>
    </row>
    <row r="170" s="1" customFormat="1" customHeight="1" spans="1:7">
      <c r="A170" s="95">
        <v>9</v>
      </c>
      <c r="B170" s="96" t="s">
        <v>94</v>
      </c>
      <c r="C170" s="97"/>
      <c r="D170" s="98"/>
      <c r="E170" s="99">
        <f>SUM(E162:E169)</f>
        <v>14</v>
      </c>
      <c r="F170" s="100">
        <v>1</v>
      </c>
      <c r="G170" s="18"/>
    </row>
    <row r="171" s="1" customFormat="1" customHeight="1" spans="1:7">
      <c r="A171" s="6" t="s">
        <v>113</v>
      </c>
      <c r="B171" s="6"/>
      <c r="C171" s="6"/>
      <c r="D171" s="6"/>
      <c r="E171" s="6"/>
      <c r="F171" s="101"/>
      <c r="G171" s="18"/>
    </row>
    <row r="172" s="1" customFormat="1" customHeight="1" spans="1:7">
      <c r="A172" s="7" t="s">
        <v>2</v>
      </c>
      <c r="B172" s="7"/>
      <c r="C172" s="7"/>
      <c r="D172" s="7"/>
      <c r="E172" s="7"/>
      <c r="F172" s="102"/>
      <c r="G172" s="18"/>
    </row>
    <row r="173" s="1" customFormat="1" customHeight="1" spans="1:7">
      <c r="A173" s="8" t="s">
        <v>3</v>
      </c>
      <c r="B173" s="9" t="s">
        <v>4</v>
      </c>
      <c r="C173" s="8" t="s">
        <v>5</v>
      </c>
      <c r="D173" s="8" t="s">
        <v>6</v>
      </c>
      <c r="E173" s="8" t="s">
        <v>7</v>
      </c>
      <c r="F173" s="10" t="s">
        <v>8</v>
      </c>
      <c r="G173" s="18"/>
    </row>
    <row r="174" s="1" customFormat="1" customHeight="1" spans="1:7">
      <c r="A174" s="12">
        <v>1</v>
      </c>
      <c r="B174" s="13" t="s">
        <v>114</v>
      </c>
      <c r="C174" s="14" t="s">
        <v>11</v>
      </c>
      <c r="D174" s="15" t="s">
        <v>115</v>
      </c>
      <c r="E174" s="16">
        <f t="shared" ref="E174:E176" si="8">5.3*12.6</f>
        <v>66.78</v>
      </c>
      <c r="F174" s="17"/>
      <c r="G174" s="18"/>
    </row>
    <row r="175" s="1" customFormat="1" customHeight="1" spans="1:7">
      <c r="A175" s="19"/>
      <c r="B175" s="20"/>
      <c r="C175" s="14" t="s">
        <v>13</v>
      </c>
      <c r="D175" s="19"/>
      <c r="E175" s="16">
        <f t="shared" si="8"/>
        <v>66.78</v>
      </c>
      <c r="F175" s="17"/>
      <c r="G175" s="18"/>
    </row>
    <row r="176" s="1" customFormat="1" customHeight="1" spans="1:7">
      <c r="A176" s="21"/>
      <c r="B176" s="22"/>
      <c r="C176" s="14" t="s">
        <v>14</v>
      </c>
      <c r="D176" s="21"/>
      <c r="E176" s="16">
        <f t="shared" si="8"/>
        <v>66.78</v>
      </c>
      <c r="F176" s="17"/>
      <c r="G176" s="18"/>
    </row>
    <row r="177" s="1" customFormat="1" customHeight="1" spans="1:7">
      <c r="A177" s="12">
        <v>2</v>
      </c>
      <c r="B177" s="23" t="s">
        <v>15</v>
      </c>
      <c r="C177" s="14" t="s">
        <v>11</v>
      </c>
      <c r="D177" s="15" t="s">
        <v>116</v>
      </c>
      <c r="E177" s="16">
        <f t="shared" ref="E177:E179" si="9">5.3*1.5*2</f>
        <v>15.9</v>
      </c>
      <c r="F177" s="17"/>
      <c r="G177" s="18"/>
    </row>
    <row r="178" s="1" customFormat="1" customHeight="1" spans="1:7">
      <c r="A178" s="19"/>
      <c r="B178" s="20"/>
      <c r="C178" s="14" t="s">
        <v>13</v>
      </c>
      <c r="D178" s="19"/>
      <c r="E178" s="16">
        <f t="shared" si="9"/>
        <v>15.9</v>
      </c>
      <c r="F178" s="17"/>
      <c r="G178" s="18"/>
    </row>
    <row r="179" s="1" customFormat="1" customHeight="1" spans="1:7">
      <c r="A179" s="21"/>
      <c r="B179" s="22"/>
      <c r="C179" s="14" t="s">
        <v>14</v>
      </c>
      <c r="D179" s="21"/>
      <c r="E179" s="16">
        <f t="shared" si="9"/>
        <v>15.9</v>
      </c>
      <c r="F179" s="17"/>
      <c r="G179" s="18"/>
    </row>
    <row r="180" s="1" customFormat="1" customHeight="1" spans="1:7">
      <c r="A180" s="29">
        <v>3</v>
      </c>
      <c r="B180" s="30" t="s">
        <v>117</v>
      </c>
      <c r="C180" s="14" t="s">
        <v>23</v>
      </c>
      <c r="D180" s="31" t="s">
        <v>118</v>
      </c>
      <c r="E180" s="24">
        <v>12</v>
      </c>
      <c r="F180" s="17"/>
      <c r="G180" s="18"/>
    </row>
    <row r="181" s="1" customFormat="1" customHeight="1" spans="1:7">
      <c r="A181" s="68" t="s">
        <v>72</v>
      </c>
      <c r="B181" s="68"/>
      <c r="C181" s="68"/>
      <c r="D181" s="68"/>
      <c r="E181" s="68"/>
      <c r="F181" s="69"/>
      <c r="G181" s="18"/>
    </row>
    <row r="182" s="1" customFormat="1" customHeight="1" spans="1:7">
      <c r="A182" s="8" t="s">
        <v>3</v>
      </c>
      <c r="B182" s="9" t="s">
        <v>4</v>
      </c>
      <c r="C182" s="8" t="s">
        <v>5</v>
      </c>
      <c r="D182" s="8" t="s">
        <v>6</v>
      </c>
      <c r="E182" s="8" t="s">
        <v>7</v>
      </c>
      <c r="F182" s="10" t="s">
        <v>8</v>
      </c>
      <c r="G182" s="18"/>
    </row>
    <row r="183" s="1" customFormat="1" customHeight="1" spans="1:7">
      <c r="A183" s="82">
        <v>1</v>
      </c>
      <c r="B183" s="83" t="s">
        <v>73</v>
      </c>
      <c r="C183" s="84"/>
      <c r="D183" s="84"/>
      <c r="E183" s="85">
        <v>1</v>
      </c>
      <c r="F183" s="17">
        <v>1</v>
      </c>
      <c r="G183" s="18"/>
    </row>
    <row r="184" s="1" customFormat="1" customHeight="1" spans="1:7">
      <c r="A184" s="82">
        <v>2</v>
      </c>
      <c r="B184" s="83" t="s">
        <v>119</v>
      </c>
      <c r="C184" s="86"/>
      <c r="D184" s="86"/>
      <c r="E184" s="85">
        <v>4</v>
      </c>
      <c r="F184" s="17">
        <v>1</v>
      </c>
      <c r="G184" s="18"/>
    </row>
    <row r="185" s="1" customFormat="1" customHeight="1" spans="1:7">
      <c r="A185" s="82">
        <v>3</v>
      </c>
      <c r="B185" s="87" t="s">
        <v>120</v>
      </c>
      <c r="C185" s="84"/>
      <c r="D185" s="84"/>
      <c r="E185" s="111">
        <v>4</v>
      </c>
      <c r="F185" s="17">
        <v>1</v>
      </c>
      <c r="G185" s="18"/>
    </row>
    <row r="186" s="1" customFormat="1" customHeight="1" spans="1:7">
      <c r="A186" s="6" t="s">
        <v>121</v>
      </c>
      <c r="B186" s="6"/>
      <c r="C186" s="6"/>
      <c r="D186" s="6"/>
      <c r="E186" s="6"/>
      <c r="F186" s="101"/>
      <c r="G186" s="18" t="s">
        <v>122</v>
      </c>
    </row>
    <row r="187" s="1" customFormat="1" customHeight="1" spans="1:7">
      <c r="A187" s="7" t="s">
        <v>2</v>
      </c>
      <c r="B187" s="7"/>
      <c r="C187" s="7"/>
      <c r="D187" s="7"/>
      <c r="E187" s="7"/>
      <c r="F187" s="102"/>
      <c r="G187" s="18" t="s">
        <v>122</v>
      </c>
    </row>
    <row r="188" s="1" customFormat="1" customHeight="1" spans="1:7">
      <c r="A188" s="8" t="s">
        <v>3</v>
      </c>
      <c r="B188" s="9" t="s">
        <v>4</v>
      </c>
      <c r="C188" s="8" t="s">
        <v>5</v>
      </c>
      <c r="D188" s="8" t="s">
        <v>6</v>
      </c>
      <c r="E188" s="8" t="s">
        <v>7</v>
      </c>
      <c r="F188" s="10" t="s">
        <v>8</v>
      </c>
      <c r="G188" s="18" t="s">
        <v>122</v>
      </c>
    </row>
    <row r="189" s="1" customFormat="1" customHeight="1" spans="1:7">
      <c r="A189" s="12">
        <v>1</v>
      </c>
      <c r="B189" s="13" t="s">
        <v>123</v>
      </c>
      <c r="C189" s="14" t="s">
        <v>11</v>
      </c>
      <c r="D189" s="15" t="s">
        <v>124</v>
      </c>
      <c r="E189" s="16">
        <f t="shared" ref="E189:E191" si="10">5.6*3.3</f>
        <v>18.48</v>
      </c>
      <c r="F189" s="17"/>
      <c r="G189" s="18" t="s">
        <v>122</v>
      </c>
    </row>
    <row r="190" s="1" customFormat="1" customHeight="1" spans="1:7">
      <c r="A190" s="19"/>
      <c r="B190" s="20"/>
      <c r="C190" s="14" t="s">
        <v>13</v>
      </c>
      <c r="D190" s="19"/>
      <c r="E190" s="16">
        <f t="shared" si="10"/>
        <v>18.48</v>
      </c>
      <c r="F190" s="17"/>
      <c r="G190" s="18" t="s">
        <v>122</v>
      </c>
    </row>
    <row r="191" s="1" customFormat="1" customHeight="1" spans="1:7">
      <c r="A191" s="21"/>
      <c r="B191" s="22"/>
      <c r="C191" s="14" t="s">
        <v>14</v>
      </c>
      <c r="D191" s="21"/>
      <c r="E191" s="16">
        <f t="shared" si="10"/>
        <v>18.48</v>
      </c>
      <c r="F191" s="17"/>
      <c r="G191" s="18" t="s">
        <v>122</v>
      </c>
    </row>
    <row r="192" s="1" customFormat="1" customHeight="1" spans="1:7">
      <c r="A192" s="12">
        <v>2</v>
      </c>
      <c r="B192" s="13" t="s">
        <v>125</v>
      </c>
      <c r="C192" s="14" t="s">
        <v>11</v>
      </c>
      <c r="D192" s="15" t="s">
        <v>126</v>
      </c>
      <c r="E192" s="16">
        <f t="shared" ref="E192:E194" si="11">1*3.3*2</f>
        <v>6.6</v>
      </c>
      <c r="F192" s="17"/>
      <c r="G192" s="18" t="s">
        <v>122</v>
      </c>
    </row>
    <row r="193" s="1" customFormat="1" customHeight="1" spans="1:7">
      <c r="A193" s="19"/>
      <c r="B193" s="20"/>
      <c r="C193" s="14" t="s">
        <v>13</v>
      </c>
      <c r="D193" s="19"/>
      <c r="E193" s="16">
        <f t="shared" si="11"/>
        <v>6.6</v>
      </c>
      <c r="F193" s="17"/>
      <c r="G193" s="18" t="s">
        <v>122</v>
      </c>
    </row>
    <row r="194" s="1" customFormat="1" customHeight="1" spans="1:7">
      <c r="A194" s="21"/>
      <c r="B194" s="22"/>
      <c r="C194" s="14" t="s">
        <v>14</v>
      </c>
      <c r="D194" s="21"/>
      <c r="E194" s="16">
        <f t="shared" si="11"/>
        <v>6.6</v>
      </c>
      <c r="F194" s="17"/>
      <c r="G194" s="18" t="s">
        <v>122</v>
      </c>
    </row>
    <row r="195" s="1" customFormat="1" customHeight="1" spans="1:7">
      <c r="A195" s="12">
        <v>3</v>
      </c>
      <c r="B195" s="13" t="s">
        <v>127</v>
      </c>
      <c r="C195" s="14" t="s">
        <v>11</v>
      </c>
      <c r="D195" s="15" t="s">
        <v>128</v>
      </c>
      <c r="E195" s="16">
        <f t="shared" ref="E195:E197" si="12">8.6*4.3</f>
        <v>36.98</v>
      </c>
      <c r="F195" s="17"/>
      <c r="G195" s="18" t="s">
        <v>122</v>
      </c>
    </row>
    <row r="196" s="1" customFormat="1" customHeight="1" spans="1:7">
      <c r="A196" s="19"/>
      <c r="B196" s="20"/>
      <c r="C196" s="14" t="s">
        <v>13</v>
      </c>
      <c r="D196" s="19"/>
      <c r="E196" s="16">
        <f t="shared" si="12"/>
        <v>36.98</v>
      </c>
      <c r="F196" s="17"/>
      <c r="G196" s="18" t="s">
        <v>122</v>
      </c>
    </row>
    <row r="197" s="1" customFormat="1" customHeight="1" spans="1:7">
      <c r="A197" s="21"/>
      <c r="B197" s="22"/>
      <c r="C197" s="14" t="s">
        <v>14</v>
      </c>
      <c r="D197" s="21"/>
      <c r="E197" s="16">
        <f t="shared" si="12"/>
        <v>36.98</v>
      </c>
      <c r="F197" s="17"/>
      <c r="G197" s="18" t="s">
        <v>122</v>
      </c>
    </row>
    <row r="198" s="1" customFormat="1" customHeight="1" spans="1:7">
      <c r="A198" s="12">
        <v>4</v>
      </c>
      <c r="B198" s="13" t="s">
        <v>15</v>
      </c>
      <c r="C198" s="14" t="s">
        <v>11</v>
      </c>
      <c r="D198" s="12" t="s">
        <v>16</v>
      </c>
      <c r="E198" s="16">
        <f t="shared" ref="E198:E200" si="13">5.8*2.1*2</f>
        <v>24.36</v>
      </c>
      <c r="F198" s="17"/>
      <c r="G198" s="18" t="s">
        <v>122</v>
      </c>
    </row>
    <row r="199" s="1" customFormat="1" customHeight="1" spans="1:7">
      <c r="A199" s="19"/>
      <c r="B199" s="20"/>
      <c r="C199" s="14" t="s">
        <v>13</v>
      </c>
      <c r="D199" s="19"/>
      <c r="E199" s="16">
        <f t="shared" si="13"/>
        <v>24.36</v>
      </c>
      <c r="F199" s="17"/>
      <c r="G199" s="18" t="s">
        <v>122</v>
      </c>
    </row>
    <row r="200" s="1" customFormat="1" customHeight="1" spans="1:7">
      <c r="A200" s="21"/>
      <c r="B200" s="22"/>
      <c r="C200" s="14" t="s">
        <v>14</v>
      </c>
      <c r="D200" s="21"/>
      <c r="E200" s="16">
        <f t="shared" si="13"/>
        <v>24.36</v>
      </c>
      <c r="F200" s="17"/>
      <c r="G200" s="18" t="s">
        <v>122</v>
      </c>
    </row>
    <row r="201" s="1" customFormat="1" customHeight="1" spans="1:7">
      <c r="A201" s="12">
        <v>5</v>
      </c>
      <c r="B201" s="13" t="s">
        <v>129</v>
      </c>
      <c r="C201" s="43" t="s">
        <v>130</v>
      </c>
      <c r="D201" s="15" t="s">
        <v>131</v>
      </c>
      <c r="E201" s="16">
        <f t="shared" ref="E201:E203" si="14">16*4.8</f>
        <v>76.8</v>
      </c>
      <c r="F201" s="17"/>
      <c r="G201" s="18" t="s">
        <v>122</v>
      </c>
    </row>
    <row r="202" s="1" customFormat="1" customHeight="1" spans="1:7">
      <c r="A202" s="19"/>
      <c r="B202" s="78"/>
      <c r="C202" s="43" t="s">
        <v>132</v>
      </c>
      <c r="D202" s="19"/>
      <c r="E202" s="16">
        <f t="shared" si="14"/>
        <v>76.8</v>
      </c>
      <c r="F202" s="17"/>
      <c r="G202" s="18" t="s">
        <v>122</v>
      </c>
    </row>
    <row r="203" s="1" customFormat="1" customHeight="1" spans="1:7">
      <c r="A203" s="19"/>
      <c r="B203" s="78"/>
      <c r="C203" s="43" t="s">
        <v>133</v>
      </c>
      <c r="D203" s="21"/>
      <c r="E203" s="16">
        <f t="shared" si="14"/>
        <v>76.8</v>
      </c>
      <c r="F203" s="17"/>
      <c r="G203" s="18" t="s">
        <v>122</v>
      </c>
    </row>
    <row r="204" s="1" customFormat="1" customHeight="1" spans="1:7">
      <c r="A204" s="19"/>
      <c r="B204" s="78"/>
      <c r="C204" s="43" t="s">
        <v>134</v>
      </c>
      <c r="D204" s="21"/>
      <c r="E204" s="112">
        <v>2</v>
      </c>
      <c r="F204" s="17"/>
      <c r="G204" s="18" t="s">
        <v>122</v>
      </c>
    </row>
    <row r="205" s="1" customFormat="1" customHeight="1" spans="1:7">
      <c r="A205" s="21"/>
      <c r="B205" s="22"/>
      <c r="C205" s="43" t="s">
        <v>135</v>
      </c>
      <c r="D205" s="21" t="s">
        <v>136</v>
      </c>
      <c r="E205" s="112">
        <v>1</v>
      </c>
      <c r="F205" s="17"/>
      <c r="G205" s="18" t="s">
        <v>122</v>
      </c>
    </row>
    <row r="206" s="1" customFormat="1" customHeight="1" spans="1:7">
      <c r="A206" s="29">
        <v>6</v>
      </c>
      <c r="B206" s="30" t="s">
        <v>22</v>
      </c>
      <c r="C206" s="14" t="s">
        <v>23</v>
      </c>
      <c r="D206" s="31" t="s">
        <v>24</v>
      </c>
      <c r="E206" s="16">
        <f>7.2*2.4</f>
        <v>17.28</v>
      </c>
      <c r="F206" s="17"/>
      <c r="G206" s="18" t="s">
        <v>122</v>
      </c>
    </row>
    <row r="207" s="1" customFormat="1" customHeight="1" spans="1:7">
      <c r="A207" s="29">
        <v>7</v>
      </c>
      <c r="B207" s="30" t="s">
        <v>137</v>
      </c>
      <c r="C207" s="14" t="s">
        <v>138</v>
      </c>
      <c r="D207" s="31"/>
      <c r="E207" s="113">
        <v>1</v>
      </c>
      <c r="F207" s="17"/>
      <c r="G207" s="18" t="s">
        <v>122</v>
      </c>
    </row>
    <row r="208" s="1" customFormat="1" customHeight="1" spans="1:7">
      <c r="A208" s="32" t="s">
        <v>25</v>
      </c>
      <c r="B208" s="33"/>
      <c r="C208" s="33"/>
      <c r="D208" s="33"/>
      <c r="E208" s="33"/>
      <c r="F208" s="33"/>
      <c r="G208" s="18" t="s">
        <v>122</v>
      </c>
    </row>
    <row r="209" s="1" customFormat="1" customHeight="1" spans="1:7">
      <c r="A209" s="8" t="s">
        <v>3</v>
      </c>
      <c r="B209" s="9" t="s">
        <v>4</v>
      </c>
      <c r="C209" s="8" t="s">
        <v>5</v>
      </c>
      <c r="D209" s="8" t="s">
        <v>6</v>
      </c>
      <c r="E209" s="8" t="s">
        <v>7</v>
      </c>
      <c r="F209" s="10" t="s">
        <v>8</v>
      </c>
      <c r="G209" s="18" t="s">
        <v>122</v>
      </c>
    </row>
    <row r="210" s="1" customFormat="1" customHeight="1" spans="1:7">
      <c r="A210" s="34">
        <v>1</v>
      </c>
      <c r="B210" s="35" t="s">
        <v>26</v>
      </c>
      <c r="C210" s="114"/>
      <c r="D210" s="115"/>
      <c r="E210" s="38">
        <v>1</v>
      </c>
      <c r="F210" s="39">
        <v>1</v>
      </c>
      <c r="G210" s="18" t="s">
        <v>122</v>
      </c>
    </row>
    <row r="211" s="1" customFormat="1" customHeight="1" spans="1:7">
      <c r="A211" s="34">
        <v>2</v>
      </c>
      <c r="B211" s="14" t="s">
        <v>30</v>
      </c>
      <c r="C211" s="40"/>
      <c r="D211" s="40"/>
      <c r="E211" s="41">
        <v>8</v>
      </c>
      <c r="F211" s="39">
        <v>1</v>
      </c>
      <c r="G211" s="18" t="s">
        <v>122</v>
      </c>
    </row>
    <row r="212" s="1" customFormat="1" customHeight="1" spans="1:7">
      <c r="A212" s="34">
        <v>3</v>
      </c>
      <c r="B212" s="14" t="s">
        <v>31</v>
      </c>
      <c r="C212" s="40"/>
      <c r="D212" s="40"/>
      <c r="E212" s="42">
        <v>4</v>
      </c>
      <c r="F212" s="39">
        <v>1</v>
      </c>
      <c r="G212" s="18" t="s">
        <v>122</v>
      </c>
    </row>
    <row r="213" s="1" customFormat="1" customHeight="1" spans="1:7">
      <c r="A213" s="34">
        <v>4</v>
      </c>
      <c r="B213" s="43" t="s">
        <v>32</v>
      </c>
      <c r="C213" s="40"/>
      <c r="D213" s="40"/>
      <c r="E213" s="41">
        <v>2</v>
      </c>
      <c r="F213" s="39">
        <v>1</v>
      </c>
      <c r="G213" s="18" t="s">
        <v>122</v>
      </c>
    </row>
    <row r="214" s="1" customFormat="1" customHeight="1" spans="1:7">
      <c r="A214" s="34">
        <v>5</v>
      </c>
      <c r="B214" s="14" t="s">
        <v>40</v>
      </c>
      <c r="C214" s="40"/>
      <c r="D214" s="40"/>
      <c r="E214" s="41">
        <v>4</v>
      </c>
      <c r="F214" s="39">
        <v>1</v>
      </c>
      <c r="G214" s="18" t="s">
        <v>122</v>
      </c>
    </row>
    <row r="215" s="1" customFormat="1" customHeight="1" spans="1:7">
      <c r="A215" s="34">
        <v>6</v>
      </c>
      <c r="B215" s="14" t="s">
        <v>41</v>
      </c>
      <c r="C215" s="54"/>
      <c r="D215" s="55"/>
      <c r="E215" s="41">
        <v>1</v>
      </c>
      <c r="F215" s="39">
        <v>1</v>
      </c>
      <c r="G215" s="18" t="s">
        <v>122</v>
      </c>
    </row>
    <row r="216" s="1" customFormat="1" customHeight="1" spans="1:7">
      <c r="A216" s="34">
        <v>7</v>
      </c>
      <c r="B216" s="116" t="s">
        <v>69</v>
      </c>
      <c r="C216" s="54"/>
      <c r="D216" s="55"/>
      <c r="E216" s="42">
        <v>1</v>
      </c>
      <c r="F216" s="39">
        <v>1</v>
      </c>
      <c r="G216" s="18" t="s">
        <v>122</v>
      </c>
    </row>
    <row r="217" s="1" customFormat="1" customHeight="1" spans="1:7">
      <c r="A217" s="56">
        <v>8</v>
      </c>
      <c r="B217" s="57" t="s">
        <v>42</v>
      </c>
      <c r="C217" s="58" t="s">
        <v>43</v>
      </c>
      <c r="D217" s="59"/>
      <c r="E217" s="60">
        <v>1</v>
      </c>
      <c r="F217" s="39">
        <v>1</v>
      </c>
      <c r="G217" s="18" t="s">
        <v>122</v>
      </c>
    </row>
    <row r="218" s="1" customFormat="1" customHeight="1" spans="1:7">
      <c r="A218" s="61"/>
      <c r="B218" s="62"/>
      <c r="C218" s="54" t="s">
        <v>44</v>
      </c>
      <c r="D218" s="55"/>
      <c r="E218" s="63">
        <v>1</v>
      </c>
      <c r="F218" s="39">
        <v>1</v>
      </c>
      <c r="G218" s="18" t="s">
        <v>122</v>
      </c>
    </row>
    <row r="219" s="1" customFormat="1" customHeight="1" spans="1:7">
      <c r="A219" s="61"/>
      <c r="B219" s="62"/>
      <c r="C219" s="54" t="s">
        <v>45</v>
      </c>
      <c r="D219" s="55"/>
      <c r="E219" s="42">
        <v>2</v>
      </c>
      <c r="F219" s="39">
        <v>1</v>
      </c>
      <c r="G219" s="18" t="s">
        <v>122</v>
      </c>
    </row>
    <row r="220" s="1" customFormat="1" customHeight="1" spans="1:7">
      <c r="A220" s="61"/>
      <c r="B220" s="62"/>
      <c r="C220" s="54" t="s">
        <v>46</v>
      </c>
      <c r="D220" s="55"/>
      <c r="E220" s="42">
        <v>3</v>
      </c>
      <c r="F220" s="39">
        <v>1</v>
      </c>
      <c r="G220" s="18" t="s">
        <v>122</v>
      </c>
    </row>
    <row r="221" s="1" customFormat="1" customHeight="1" spans="1:7">
      <c r="A221" s="61"/>
      <c r="B221" s="62"/>
      <c r="C221" s="54" t="s">
        <v>47</v>
      </c>
      <c r="D221" s="55"/>
      <c r="E221" s="42">
        <v>1</v>
      </c>
      <c r="F221" s="39">
        <v>1</v>
      </c>
      <c r="G221" s="18" t="s">
        <v>122</v>
      </c>
    </row>
    <row r="222" s="1" customFormat="1" customHeight="1" spans="1:7">
      <c r="A222" s="61"/>
      <c r="B222" s="62"/>
      <c r="C222" s="54" t="s">
        <v>48</v>
      </c>
      <c r="D222" s="55"/>
      <c r="E222" s="64">
        <v>220</v>
      </c>
      <c r="F222" s="39">
        <v>1</v>
      </c>
      <c r="G222" s="18" t="s">
        <v>122</v>
      </c>
    </row>
    <row r="223" s="1" customFormat="1" customHeight="1" spans="1:7">
      <c r="A223" s="31">
        <v>9</v>
      </c>
      <c r="B223" s="65" t="s">
        <v>49</v>
      </c>
      <c r="C223" s="65"/>
      <c r="D223" s="65"/>
      <c r="E223" s="66">
        <v>3</v>
      </c>
      <c r="F223" s="17">
        <v>1</v>
      </c>
      <c r="G223" s="18" t="s">
        <v>122</v>
      </c>
    </row>
    <row r="224" s="1" customFormat="1" customHeight="1" spans="1:7">
      <c r="A224" s="31">
        <v>10</v>
      </c>
      <c r="B224" s="14" t="s">
        <v>50</v>
      </c>
      <c r="C224" s="40" t="s">
        <v>51</v>
      </c>
      <c r="D224" s="40"/>
      <c r="E224" s="67">
        <v>8</v>
      </c>
      <c r="F224" s="17">
        <v>1</v>
      </c>
      <c r="G224" s="18" t="s">
        <v>122</v>
      </c>
    </row>
    <row r="225" s="1" customFormat="1" customHeight="1" spans="1:7">
      <c r="A225" s="68" t="s">
        <v>52</v>
      </c>
      <c r="B225" s="68"/>
      <c r="C225" s="68"/>
      <c r="D225" s="68"/>
      <c r="E225" s="68"/>
      <c r="F225" s="69"/>
      <c r="G225" s="18" t="s">
        <v>122</v>
      </c>
    </row>
    <row r="226" s="1" customFormat="1" customHeight="1" spans="1:7">
      <c r="A226" s="8" t="s">
        <v>3</v>
      </c>
      <c r="B226" s="9" t="s">
        <v>4</v>
      </c>
      <c r="C226" s="8" t="s">
        <v>5</v>
      </c>
      <c r="D226" s="8" t="s">
        <v>6</v>
      </c>
      <c r="E226" s="8" t="s">
        <v>7</v>
      </c>
      <c r="F226" s="10" t="s">
        <v>8</v>
      </c>
      <c r="G226" s="18" t="s">
        <v>122</v>
      </c>
    </row>
    <row r="227" s="1" customFormat="1" customHeight="1" spans="1:7">
      <c r="A227" s="56">
        <v>1</v>
      </c>
      <c r="B227" s="70" t="s">
        <v>53</v>
      </c>
      <c r="C227" s="71" t="s">
        <v>139</v>
      </c>
      <c r="D227" s="71" t="s">
        <v>140</v>
      </c>
      <c r="E227" s="16">
        <f>4*2.5*2</f>
        <v>20</v>
      </c>
      <c r="F227" s="17">
        <v>1</v>
      </c>
      <c r="G227" s="18" t="s">
        <v>122</v>
      </c>
    </row>
    <row r="228" s="1" customFormat="1" customHeight="1" spans="1:7">
      <c r="A228" s="61"/>
      <c r="B228" s="72"/>
      <c r="C228" s="73" t="s">
        <v>56</v>
      </c>
      <c r="D228" s="43" t="s">
        <v>57</v>
      </c>
      <c r="E228" s="42">
        <v>1</v>
      </c>
      <c r="F228" s="74">
        <v>1</v>
      </c>
      <c r="G228" s="18" t="s">
        <v>122</v>
      </c>
    </row>
    <row r="229" s="1" customFormat="1" customHeight="1" spans="1:7">
      <c r="A229" s="61"/>
      <c r="B229" s="72"/>
      <c r="C229" s="54" t="s">
        <v>58</v>
      </c>
      <c r="D229" s="55"/>
      <c r="E229" s="42">
        <v>1</v>
      </c>
      <c r="F229" s="17">
        <v>1</v>
      </c>
      <c r="G229" s="18" t="s">
        <v>122</v>
      </c>
    </row>
    <row r="230" s="1" customFormat="1" customHeight="1" spans="1:7">
      <c r="A230" s="61"/>
      <c r="B230" s="72"/>
      <c r="C230" s="54" t="s">
        <v>60</v>
      </c>
      <c r="D230" s="55"/>
      <c r="E230" s="42">
        <v>1</v>
      </c>
      <c r="F230" s="74">
        <v>1</v>
      </c>
      <c r="G230" s="18" t="s">
        <v>122</v>
      </c>
    </row>
    <row r="231" s="1" customFormat="1" customHeight="1" spans="1:7">
      <c r="A231" s="75"/>
      <c r="B231" s="76"/>
      <c r="C231" s="54" t="s">
        <v>61</v>
      </c>
      <c r="D231" s="55"/>
      <c r="E231" s="42">
        <v>1</v>
      </c>
      <c r="F231" s="17">
        <v>1</v>
      </c>
      <c r="G231" s="18" t="s">
        <v>122</v>
      </c>
    </row>
    <row r="232" s="1" customFormat="1" customHeight="1" spans="1:7">
      <c r="A232" s="15">
        <v>2</v>
      </c>
      <c r="B232" s="13" t="s">
        <v>141</v>
      </c>
      <c r="C232" s="54" t="s">
        <v>142</v>
      </c>
      <c r="D232" s="55"/>
      <c r="E232" s="77">
        <v>1</v>
      </c>
      <c r="F232" s="74">
        <v>1</v>
      </c>
      <c r="G232" s="18" t="s">
        <v>122</v>
      </c>
    </row>
    <row r="233" s="1" customFormat="1" customHeight="1" spans="1:7">
      <c r="A233" s="48"/>
      <c r="B233" s="78"/>
      <c r="C233" s="54" t="s">
        <v>143</v>
      </c>
      <c r="D233" s="55"/>
      <c r="E233" s="77">
        <v>1</v>
      </c>
      <c r="F233" s="17">
        <v>1</v>
      </c>
      <c r="G233" s="18" t="s">
        <v>122</v>
      </c>
    </row>
    <row r="234" s="1" customFormat="1" customHeight="1" spans="1:7">
      <c r="A234" s="31">
        <v>3</v>
      </c>
      <c r="B234" s="14" t="s">
        <v>68</v>
      </c>
      <c r="C234" s="40"/>
      <c r="D234" s="40"/>
      <c r="E234" s="42">
        <v>2</v>
      </c>
      <c r="F234" s="17">
        <v>1</v>
      </c>
      <c r="G234" s="18" t="s">
        <v>122</v>
      </c>
    </row>
    <row r="235" s="1" customFormat="1" customHeight="1" spans="1:7">
      <c r="A235" s="31">
        <v>4</v>
      </c>
      <c r="B235" s="14" t="s">
        <v>47</v>
      </c>
      <c r="C235" s="40"/>
      <c r="D235" s="40"/>
      <c r="E235" s="42">
        <v>3</v>
      </c>
      <c r="F235" s="74">
        <v>1</v>
      </c>
      <c r="G235" s="18" t="s">
        <v>122</v>
      </c>
    </row>
    <row r="236" s="1" customFormat="1" customHeight="1" spans="1:7">
      <c r="A236" s="31">
        <v>5</v>
      </c>
      <c r="B236" s="14" t="s">
        <v>69</v>
      </c>
      <c r="C236" s="40"/>
      <c r="D236" s="40"/>
      <c r="E236" s="42">
        <v>4</v>
      </c>
      <c r="F236" s="17">
        <v>1</v>
      </c>
      <c r="G236" s="18" t="s">
        <v>122</v>
      </c>
    </row>
    <row r="237" s="1" customFormat="1" customHeight="1" spans="1:7">
      <c r="A237" s="31">
        <v>6</v>
      </c>
      <c r="B237" s="81" t="s">
        <v>70</v>
      </c>
      <c r="C237" s="65" t="s">
        <v>71</v>
      </c>
      <c r="D237" s="65"/>
      <c r="E237" s="42">
        <v>1</v>
      </c>
      <c r="F237" s="74">
        <v>1</v>
      </c>
      <c r="G237" s="18" t="s">
        <v>122</v>
      </c>
    </row>
    <row r="238" s="1" customFormat="1" customHeight="1" spans="1:7">
      <c r="A238" s="68" t="s">
        <v>72</v>
      </c>
      <c r="B238" s="68"/>
      <c r="C238" s="68"/>
      <c r="D238" s="68"/>
      <c r="E238" s="68"/>
      <c r="F238" s="69"/>
      <c r="G238" s="18" t="s">
        <v>122</v>
      </c>
    </row>
    <row r="239" s="1" customFormat="1" customHeight="1" spans="1:7">
      <c r="A239" s="8" t="s">
        <v>3</v>
      </c>
      <c r="B239" s="9" t="s">
        <v>4</v>
      </c>
      <c r="C239" s="8" t="s">
        <v>5</v>
      </c>
      <c r="D239" s="8" t="s">
        <v>6</v>
      </c>
      <c r="E239" s="8" t="s">
        <v>7</v>
      </c>
      <c r="F239" s="10" t="s">
        <v>8</v>
      </c>
      <c r="G239" s="18" t="s">
        <v>122</v>
      </c>
    </row>
    <row r="240" s="1" customFormat="1" customHeight="1" spans="1:7">
      <c r="A240" s="82">
        <v>1</v>
      </c>
      <c r="B240" s="83" t="s">
        <v>73</v>
      </c>
      <c r="C240" s="84"/>
      <c r="D240" s="84"/>
      <c r="E240" s="85">
        <v>1</v>
      </c>
      <c r="F240" s="17">
        <v>1</v>
      </c>
      <c r="G240" s="18" t="s">
        <v>122</v>
      </c>
    </row>
    <row r="241" s="1" customFormat="1" customHeight="1" spans="1:7">
      <c r="A241" s="82">
        <v>2</v>
      </c>
      <c r="B241" s="83" t="s">
        <v>119</v>
      </c>
      <c r="C241" s="86"/>
      <c r="D241" s="86"/>
      <c r="E241" s="85">
        <v>4</v>
      </c>
      <c r="F241" s="17">
        <v>1</v>
      </c>
      <c r="G241" s="18" t="s">
        <v>122</v>
      </c>
    </row>
    <row r="242" s="1" customFormat="1" customHeight="1" spans="1:7">
      <c r="A242" s="82">
        <v>3</v>
      </c>
      <c r="B242" s="87" t="s">
        <v>120</v>
      </c>
      <c r="C242" s="84"/>
      <c r="D242" s="84"/>
      <c r="E242" s="111">
        <v>4</v>
      </c>
      <c r="F242" s="17">
        <v>1</v>
      </c>
      <c r="G242" s="18" t="s">
        <v>122</v>
      </c>
    </row>
    <row r="243" s="1" customFormat="1" customHeight="1" spans="1:7">
      <c r="A243" s="68" t="s">
        <v>87</v>
      </c>
      <c r="B243" s="68"/>
      <c r="C243" s="68"/>
      <c r="D243" s="68"/>
      <c r="E243" s="68"/>
      <c r="F243" s="69"/>
      <c r="G243" s="18" t="s">
        <v>122</v>
      </c>
    </row>
    <row r="244" s="1" customFormat="1" customHeight="1" spans="1:7">
      <c r="A244" s="8" t="s">
        <v>3</v>
      </c>
      <c r="B244" s="9" t="s">
        <v>4</v>
      </c>
      <c r="C244" s="8" t="s">
        <v>5</v>
      </c>
      <c r="D244" s="8" t="s">
        <v>6</v>
      </c>
      <c r="E244" s="8" t="s">
        <v>7</v>
      </c>
      <c r="F244" s="10" t="s">
        <v>8</v>
      </c>
      <c r="G244" s="18" t="s">
        <v>122</v>
      </c>
    </row>
    <row r="245" s="1" customFormat="1" customHeight="1" spans="1:7">
      <c r="A245" s="95">
        <v>1</v>
      </c>
      <c r="B245" s="96" t="s">
        <v>88</v>
      </c>
      <c r="C245" s="97"/>
      <c r="D245" s="98"/>
      <c r="E245" s="99">
        <v>1</v>
      </c>
      <c r="F245" s="100">
        <v>1</v>
      </c>
      <c r="G245" s="18" t="s">
        <v>122</v>
      </c>
    </row>
    <row r="246" s="1" customFormat="1" customHeight="1" spans="1:7">
      <c r="A246" s="95">
        <v>2</v>
      </c>
      <c r="B246" s="96" t="s">
        <v>89</v>
      </c>
      <c r="C246" s="97"/>
      <c r="D246" s="98"/>
      <c r="E246" s="99">
        <v>1</v>
      </c>
      <c r="F246" s="100">
        <v>1</v>
      </c>
      <c r="G246" s="18" t="s">
        <v>122</v>
      </c>
    </row>
    <row r="247" s="1" customFormat="1" customHeight="1" spans="1:7">
      <c r="A247" s="95">
        <v>3</v>
      </c>
      <c r="B247" s="96" t="s">
        <v>90</v>
      </c>
      <c r="C247" s="97"/>
      <c r="D247" s="98"/>
      <c r="E247" s="99">
        <v>1</v>
      </c>
      <c r="F247" s="100">
        <v>1</v>
      </c>
      <c r="G247" s="18" t="s">
        <v>122</v>
      </c>
    </row>
    <row r="248" s="1" customFormat="1" customHeight="1" spans="1:7">
      <c r="A248" s="95">
        <v>4</v>
      </c>
      <c r="B248" s="96" t="s">
        <v>92</v>
      </c>
      <c r="C248" s="97"/>
      <c r="D248" s="98"/>
      <c r="E248" s="99">
        <v>1</v>
      </c>
      <c r="F248" s="100">
        <v>1</v>
      </c>
      <c r="G248" s="18" t="s">
        <v>122</v>
      </c>
    </row>
    <row r="249" s="1" customFormat="1" customHeight="1" spans="1:7">
      <c r="A249" s="95">
        <v>5</v>
      </c>
      <c r="B249" s="96" t="s">
        <v>93</v>
      </c>
      <c r="C249" s="97"/>
      <c r="D249" s="98"/>
      <c r="E249" s="99">
        <v>1</v>
      </c>
      <c r="F249" s="100">
        <v>1</v>
      </c>
      <c r="G249" s="18" t="s">
        <v>122</v>
      </c>
    </row>
    <row r="250" s="1" customFormat="1" customHeight="1" spans="1:7">
      <c r="A250" s="95">
        <v>6</v>
      </c>
      <c r="B250" s="96" t="s">
        <v>94</v>
      </c>
      <c r="C250" s="97"/>
      <c r="D250" s="98"/>
      <c r="E250" s="99">
        <f>SUM(E245:E249)</f>
        <v>5</v>
      </c>
      <c r="F250" s="100">
        <v>1</v>
      </c>
      <c r="G250" s="18" t="s">
        <v>122</v>
      </c>
    </row>
    <row r="251" s="1" customFormat="1" customHeight="1" spans="1:7">
      <c r="A251" s="6" t="s">
        <v>144</v>
      </c>
      <c r="B251" s="6"/>
      <c r="C251" s="6"/>
      <c r="D251" s="6"/>
      <c r="E251" s="6"/>
      <c r="F251" s="101"/>
      <c r="G251" s="18"/>
    </row>
    <row r="252" s="1" customFormat="1" customHeight="1" spans="1:7">
      <c r="A252" s="7" t="s">
        <v>2</v>
      </c>
      <c r="B252" s="7"/>
      <c r="C252" s="7"/>
      <c r="D252" s="7"/>
      <c r="E252" s="7"/>
      <c r="F252" s="102"/>
      <c r="G252" s="18"/>
    </row>
    <row r="253" s="1" customFormat="1" customHeight="1" spans="1:7">
      <c r="A253" s="8" t="s">
        <v>3</v>
      </c>
      <c r="B253" s="9" t="s">
        <v>4</v>
      </c>
      <c r="C253" s="8" t="s">
        <v>5</v>
      </c>
      <c r="D253" s="8" t="s">
        <v>6</v>
      </c>
      <c r="E253" s="8" t="s">
        <v>7</v>
      </c>
      <c r="F253" s="10" t="s">
        <v>8</v>
      </c>
      <c r="G253" s="18"/>
    </row>
    <row r="254" s="1" customFormat="1" customHeight="1" spans="1:7">
      <c r="A254" s="12">
        <v>1</v>
      </c>
      <c r="B254" s="13" t="s">
        <v>123</v>
      </c>
      <c r="C254" s="14" t="s">
        <v>11</v>
      </c>
      <c r="D254" s="15" t="s">
        <v>124</v>
      </c>
      <c r="E254" s="16">
        <f t="shared" ref="E254:E256" si="15">5.6*3.3</f>
        <v>18.48</v>
      </c>
      <c r="F254" s="17"/>
      <c r="G254" s="18"/>
    </row>
    <row r="255" s="1" customFormat="1" customHeight="1" spans="1:7">
      <c r="A255" s="19"/>
      <c r="B255" s="20"/>
      <c r="C255" s="14" t="s">
        <v>13</v>
      </c>
      <c r="D255" s="19"/>
      <c r="E255" s="16">
        <f t="shared" si="15"/>
        <v>18.48</v>
      </c>
      <c r="F255" s="17"/>
      <c r="G255" s="18"/>
    </row>
    <row r="256" s="1" customFormat="1" customHeight="1" spans="1:7">
      <c r="A256" s="21"/>
      <c r="B256" s="22"/>
      <c r="C256" s="14" t="s">
        <v>14</v>
      </c>
      <c r="D256" s="21"/>
      <c r="E256" s="16">
        <f t="shared" si="15"/>
        <v>18.48</v>
      </c>
      <c r="F256" s="17"/>
      <c r="G256" s="18"/>
    </row>
    <row r="257" s="1" customFormat="1" customHeight="1" spans="1:7">
      <c r="A257" s="12">
        <v>2</v>
      </c>
      <c r="B257" s="13" t="s">
        <v>125</v>
      </c>
      <c r="C257" s="14" t="s">
        <v>11</v>
      </c>
      <c r="D257" s="15" t="s">
        <v>126</v>
      </c>
      <c r="E257" s="16">
        <f t="shared" ref="E257:E259" si="16">1*3.3*2</f>
        <v>6.6</v>
      </c>
      <c r="F257" s="17"/>
      <c r="G257" s="18"/>
    </row>
    <row r="258" s="1" customFormat="1" customHeight="1" spans="1:7">
      <c r="A258" s="19"/>
      <c r="B258" s="20"/>
      <c r="C258" s="14" t="s">
        <v>13</v>
      </c>
      <c r="D258" s="19"/>
      <c r="E258" s="16">
        <f t="shared" si="16"/>
        <v>6.6</v>
      </c>
      <c r="F258" s="17"/>
      <c r="G258" s="18"/>
    </row>
    <row r="259" s="1" customFormat="1" customHeight="1" spans="1:7">
      <c r="A259" s="21"/>
      <c r="B259" s="22"/>
      <c r="C259" s="14" t="s">
        <v>14</v>
      </c>
      <c r="D259" s="21"/>
      <c r="E259" s="16">
        <f t="shared" si="16"/>
        <v>6.6</v>
      </c>
      <c r="F259" s="17"/>
      <c r="G259" s="18"/>
    </row>
    <row r="260" s="1" customFormat="1" customHeight="1" spans="1:7">
      <c r="A260" s="12">
        <v>3</v>
      </c>
      <c r="B260" s="13" t="s">
        <v>145</v>
      </c>
      <c r="C260" s="14" t="s">
        <v>11</v>
      </c>
      <c r="D260" s="15" t="s">
        <v>128</v>
      </c>
      <c r="E260" s="16">
        <f t="shared" ref="E260:E262" si="17">8.6*4.3</f>
        <v>36.98</v>
      </c>
      <c r="F260" s="17"/>
      <c r="G260" s="18"/>
    </row>
    <row r="261" s="1" customFormat="1" customHeight="1" spans="1:7">
      <c r="A261" s="19"/>
      <c r="B261" s="20"/>
      <c r="C261" s="14" t="s">
        <v>13</v>
      </c>
      <c r="D261" s="19"/>
      <c r="E261" s="16">
        <f t="shared" si="17"/>
        <v>36.98</v>
      </c>
      <c r="F261" s="17"/>
      <c r="G261" s="18"/>
    </row>
    <row r="262" s="1" customFormat="1" customHeight="1" spans="1:7">
      <c r="A262" s="21"/>
      <c r="B262" s="22"/>
      <c r="C262" s="14" t="s">
        <v>14</v>
      </c>
      <c r="D262" s="21"/>
      <c r="E262" s="16">
        <f t="shared" si="17"/>
        <v>36.98</v>
      </c>
      <c r="F262" s="17"/>
      <c r="G262" s="18"/>
    </row>
    <row r="263" s="1" customFormat="1" customHeight="1" spans="1:7">
      <c r="A263" s="12">
        <v>4</v>
      </c>
      <c r="B263" s="13" t="s">
        <v>15</v>
      </c>
      <c r="C263" s="14" t="s">
        <v>11</v>
      </c>
      <c r="D263" s="15" t="s">
        <v>146</v>
      </c>
      <c r="E263" s="16">
        <f t="shared" ref="E263:E265" si="18">4.3*1.5*2</f>
        <v>12.9</v>
      </c>
      <c r="F263" s="17"/>
      <c r="G263" s="18"/>
    </row>
    <row r="264" s="1" customFormat="1" customHeight="1" spans="1:7">
      <c r="A264" s="19"/>
      <c r="B264" s="20"/>
      <c r="C264" s="14" t="s">
        <v>13</v>
      </c>
      <c r="D264" s="19"/>
      <c r="E264" s="16">
        <f t="shared" si="18"/>
        <v>12.9</v>
      </c>
      <c r="F264" s="17"/>
      <c r="G264" s="18"/>
    </row>
    <row r="265" s="1" customFormat="1" customHeight="1" spans="1:7">
      <c r="A265" s="21"/>
      <c r="B265" s="22"/>
      <c r="C265" s="14" t="s">
        <v>14</v>
      </c>
      <c r="D265" s="21"/>
      <c r="E265" s="16">
        <f t="shared" si="18"/>
        <v>12.9</v>
      </c>
      <c r="F265" s="17"/>
      <c r="G265" s="18"/>
    </row>
    <row r="266" s="1" customFormat="1" customHeight="1" spans="1:7">
      <c r="A266" s="29">
        <v>5</v>
      </c>
      <c r="B266" s="30" t="s">
        <v>137</v>
      </c>
      <c r="C266" s="14" t="s">
        <v>138</v>
      </c>
      <c r="D266" s="31"/>
      <c r="E266" s="113">
        <v>1</v>
      </c>
      <c r="F266" s="17"/>
      <c r="G266" s="18"/>
    </row>
    <row r="267" s="1" customFormat="1" customHeight="1" spans="1:7">
      <c r="A267" s="32" t="s">
        <v>25</v>
      </c>
      <c r="B267" s="33"/>
      <c r="C267" s="33"/>
      <c r="D267" s="33"/>
      <c r="E267" s="33"/>
      <c r="F267" s="33"/>
      <c r="G267" s="18"/>
    </row>
    <row r="268" s="1" customFormat="1" customHeight="1" spans="1:7">
      <c r="A268" s="8" t="s">
        <v>3</v>
      </c>
      <c r="B268" s="9" t="s">
        <v>4</v>
      </c>
      <c r="C268" s="8" t="s">
        <v>5</v>
      </c>
      <c r="D268" s="8" t="s">
        <v>6</v>
      </c>
      <c r="E268" s="8" t="s">
        <v>7</v>
      </c>
      <c r="F268" s="10" t="s">
        <v>8</v>
      </c>
      <c r="G268" s="18"/>
    </row>
    <row r="269" s="1" customFormat="1" customHeight="1" spans="1:7">
      <c r="A269" s="34">
        <v>1</v>
      </c>
      <c r="B269" s="35" t="s">
        <v>26</v>
      </c>
      <c r="C269" s="114"/>
      <c r="D269" s="115"/>
      <c r="E269" s="38">
        <v>1</v>
      </c>
      <c r="F269" s="39">
        <v>1</v>
      </c>
      <c r="G269" s="18"/>
    </row>
    <row r="270" s="1" customFormat="1" customHeight="1" spans="1:7">
      <c r="A270" s="34">
        <v>2</v>
      </c>
      <c r="B270" s="14" t="s">
        <v>30</v>
      </c>
      <c r="C270" s="40"/>
      <c r="D270" s="40"/>
      <c r="E270" s="41">
        <v>4</v>
      </c>
      <c r="F270" s="39">
        <v>1</v>
      </c>
      <c r="G270" s="18"/>
    </row>
    <row r="271" s="1" customFormat="1" customHeight="1" spans="1:7">
      <c r="A271" s="34">
        <v>3</v>
      </c>
      <c r="B271" s="14" t="s">
        <v>31</v>
      </c>
      <c r="C271" s="40"/>
      <c r="D271" s="40"/>
      <c r="E271" s="42">
        <v>2</v>
      </c>
      <c r="F271" s="39">
        <v>1</v>
      </c>
      <c r="G271" s="18"/>
    </row>
    <row r="272" s="1" customFormat="1" customHeight="1" spans="1:7">
      <c r="A272" s="117">
        <v>4</v>
      </c>
      <c r="B272" s="44" t="s">
        <v>147</v>
      </c>
      <c r="C272" s="54" t="s">
        <v>148</v>
      </c>
      <c r="D272" s="55"/>
      <c r="E272" s="60">
        <v>1</v>
      </c>
      <c r="F272" s="39">
        <v>1</v>
      </c>
      <c r="G272" s="18"/>
    </row>
    <row r="273" s="1" customFormat="1" customHeight="1" spans="1:7">
      <c r="A273" s="118"/>
      <c r="B273" s="49"/>
      <c r="C273" s="54" t="s">
        <v>39</v>
      </c>
      <c r="D273" s="55"/>
      <c r="E273" s="42">
        <v>32</v>
      </c>
      <c r="F273" s="39">
        <v>1</v>
      </c>
      <c r="G273" s="18"/>
    </row>
    <row r="274" s="1" customFormat="1" customHeight="1" spans="1:7">
      <c r="A274" s="34">
        <v>5</v>
      </c>
      <c r="B274" s="14" t="s">
        <v>40</v>
      </c>
      <c r="C274" s="40"/>
      <c r="D274" s="40"/>
      <c r="E274" s="41">
        <v>2</v>
      </c>
      <c r="F274" s="39">
        <v>1</v>
      </c>
      <c r="G274" s="18"/>
    </row>
    <row r="275" s="1" customFormat="1" customHeight="1" spans="1:7">
      <c r="A275" s="34">
        <v>6</v>
      </c>
      <c r="B275" s="14" t="s">
        <v>41</v>
      </c>
      <c r="C275" s="54"/>
      <c r="D275" s="55"/>
      <c r="E275" s="41">
        <v>1</v>
      </c>
      <c r="F275" s="39">
        <v>1</v>
      </c>
      <c r="G275" s="18"/>
    </row>
    <row r="276" s="1" customFormat="1" customHeight="1" spans="1:7">
      <c r="A276" s="34">
        <v>7</v>
      </c>
      <c r="B276" s="116" t="s">
        <v>69</v>
      </c>
      <c r="C276" s="54"/>
      <c r="D276" s="55"/>
      <c r="E276" s="42">
        <v>1</v>
      </c>
      <c r="F276" s="39">
        <v>1</v>
      </c>
      <c r="G276" s="18"/>
    </row>
    <row r="277" s="1" customFormat="1" customHeight="1" spans="1:7">
      <c r="A277" s="56">
        <v>8</v>
      </c>
      <c r="B277" s="57" t="s">
        <v>42</v>
      </c>
      <c r="C277" s="58" t="s">
        <v>43</v>
      </c>
      <c r="D277" s="59"/>
      <c r="E277" s="60">
        <v>1</v>
      </c>
      <c r="F277" s="39">
        <v>1</v>
      </c>
      <c r="G277" s="18"/>
    </row>
    <row r="278" s="1" customFormat="1" customHeight="1" spans="1:7">
      <c r="A278" s="61"/>
      <c r="B278" s="62"/>
      <c r="C278" s="54" t="s">
        <v>44</v>
      </c>
      <c r="D278" s="55"/>
      <c r="E278" s="63">
        <v>1</v>
      </c>
      <c r="F278" s="39">
        <v>1</v>
      </c>
      <c r="G278" s="18"/>
    </row>
    <row r="279" s="1" customFormat="1" customHeight="1" spans="1:7">
      <c r="A279" s="61"/>
      <c r="B279" s="62"/>
      <c r="C279" s="54" t="s">
        <v>45</v>
      </c>
      <c r="D279" s="55"/>
      <c r="E279" s="42">
        <v>2</v>
      </c>
      <c r="F279" s="39">
        <v>1</v>
      </c>
      <c r="G279" s="18"/>
    </row>
    <row r="280" s="1" customFormat="1" customHeight="1" spans="1:7">
      <c r="A280" s="61"/>
      <c r="B280" s="62"/>
      <c r="C280" s="54" t="s">
        <v>46</v>
      </c>
      <c r="D280" s="55"/>
      <c r="E280" s="42">
        <v>3</v>
      </c>
      <c r="F280" s="39">
        <v>1</v>
      </c>
      <c r="G280" s="18"/>
    </row>
    <row r="281" s="1" customFormat="1" customHeight="1" spans="1:7">
      <c r="A281" s="61"/>
      <c r="B281" s="62"/>
      <c r="C281" s="54" t="s">
        <v>47</v>
      </c>
      <c r="D281" s="55"/>
      <c r="E281" s="42">
        <v>1</v>
      </c>
      <c r="F281" s="39">
        <v>1</v>
      </c>
      <c r="G281" s="18"/>
    </row>
    <row r="282" s="1" customFormat="1" customHeight="1" spans="1:7">
      <c r="A282" s="61"/>
      <c r="B282" s="62"/>
      <c r="C282" s="54" t="s">
        <v>48</v>
      </c>
      <c r="D282" s="55"/>
      <c r="E282" s="64">
        <v>100</v>
      </c>
      <c r="F282" s="39">
        <v>1</v>
      </c>
      <c r="G282" s="18"/>
    </row>
    <row r="283" s="1" customFormat="1" customHeight="1" spans="1:7">
      <c r="A283" s="31">
        <v>9</v>
      </c>
      <c r="B283" s="65" t="s">
        <v>49</v>
      </c>
      <c r="C283" s="65"/>
      <c r="D283" s="65"/>
      <c r="E283" s="66">
        <v>3</v>
      </c>
      <c r="F283" s="17">
        <v>1</v>
      </c>
      <c r="G283" s="18"/>
    </row>
    <row r="284" s="1" customFormat="1" customHeight="1" spans="1:7">
      <c r="A284" s="31">
        <v>10</v>
      </c>
      <c r="B284" s="14" t="s">
        <v>50</v>
      </c>
      <c r="C284" s="40" t="s">
        <v>51</v>
      </c>
      <c r="D284" s="40"/>
      <c r="E284" s="67">
        <v>8</v>
      </c>
      <c r="F284" s="17">
        <v>1</v>
      </c>
      <c r="G284" s="18"/>
    </row>
    <row r="285" s="1" customFormat="1" customHeight="1" spans="1:7">
      <c r="A285" s="68" t="s">
        <v>52</v>
      </c>
      <c r="B285" s="68"/>
      <c r="C285" s="68"/>
      <c r="D285" s="68"/>
      <c r="E285" s="68"/>
      <c r="F285" s="69"/>
      <c r="G285" s="18"/>
    </row>
    <row r="286" s="1" customFormat="1" customHeight="1" spans="1:7">
      <c r="A286" s="8" t="s">
        <v>3</v>
      </c>
      <c r="B286" s="9" t="s">
        <v>4</v>
      </c>
      <c r="C286" s="8" t="s">
        <v>5</v>
      </c>
      <c r="D286" s="8" t="s">
        <v>6</v>
      </c>
      <c r="E286" s="8" t="s">
        <v>7</v>
      </c>
      <c r="F286" s="10" t="s">
        <v>8</v>
      </c>
      <c r="G286" s="18"/>
    </row>
    <row r="287" s="1" customFormat="1" customHeight="1" spans="1:7">
      <c r="A287" s="31">
        <v>1</v>
      </c>
      <c r="B287" s="14" t="s">
        <v>149</v>
      </c>
      <c r="C287" s="40" t="s">
        <v>150</v>
      </c>
      <c r="D287" s="40"/>
      <c r="E287" s="42">
        <v>2</v>
      </c>
      <c r="F287" s="17">
        <v>1</v>
      </c>
      <c r="G287" s="18"/>
    </row>
    <row r="288" s="1" customFormat="1" customHeight="1" spans="1:7">
      <c r="A288" s="15">
        <v>2</v>
      </c>
      <c r="B288" s="13" t="s">
        <v>141</v>
      </c>
      <c r="C288" s="54" t="s">
        <v>142</v>
      </c>
      <c r="D288" s="55"/>
      <c r="E288" s="77">
        <v>1</v>
      </c>
      <c r="F288" s="74">
        <v>1</v>
      </c>
      <c r="G288" s="18"/>
    </row>
    <row r="289" s="1" customFormat="1" customHeight="1" spans="1:7">
      <c r="A289" s="48"/>
      <c r="B289" s="78"/>
      <c r="C289" s="54" t="s">
        <v>143</v>
      </c>
      <c r="D289" s="55"/>
      <c r="E289" s="77">
        <v>1</v>
      </c>
      <c r="F289" s="17">
        <v>1</v>
      </c>
      <c r="G289" s="18"/>
    </row>
    <row r="290" s="1" customFormat="1" customHeight="1" spans="1:7">
      <c r="A290" s="15">
        <v>3</v>
      </c>
      <c r="B290" s="44" t="s">
        <v>65</v>
      </c>
      <c r="C290" s="54" t="s">
        <v>66</v>
      </c>
      <c r="D290" s="55"/>
      <c r="E290" s="77">
        <v>6</v>
      </c>
      <c r="F290" s="17">
        <v>1</v>
      </c>
      <c r="G290" s="18"/>
    </row>
    <row r="291" s="1" customFormat="1" customHeight="1" spans="1:7">
      <c r="A291" s="79"/>
      <c r="B291" s="80"/>
      <c r="C291" s="54" t="s">
        <v>67</v>
      </c>
      <c r="D291" s="55"/>
      <c r="E291" s="77">
        <v>6</v>
      </c>
      <c r="F291" s="74"/>
      <c r="G291" s="18"/>
    </row>
    <row r="292" s="1" customFormat="1" customHeight="1" spans="1:7">
      <c r="A292" s="31">
        <v>4</v>
      </c>
      <c r="B292" s="14" t="s">
        <v>68</v>
      </c>
      <c r="C292" s="40"/>
      <c r="D292" s="40"/>
      <c r="E292" s="42">
        <v>2</v>
      </c>
      <c r="F292" s="17">
        <v>1</v>
      </c>
      <c r="G292" s="18"/>
    </row>
    <row r="293" s="1" customFormat="1" customHeight="1" spans="1:7">
      <c r="A293" s="31">
        <v>5</v>
      </c>
      <c r="B293" s="14" t="s">
        <v>47</v>
      </c>
      <c r="C293" s="40"/>
      <c r="D293" s="40"/>
      <c r="E293" s="42">
        <v>3</v>
      </c>
      <c r="F293" s="74">
        <v>1</v>
      </c>
      <c r="G293" s="18"/>
    </row>
    <row r="294" s="1" customFormat="1" customHeight="1" spans="1:7">
      <c r="A294" s="31">
        <v>6</v>
      </c>
      <c r="B294" s="14" t="s">
        <v>69</v>
      </c>
      <c r="C294" s="40"/>
      <c r="D294" s="40"/>
      <c r="E294" s="42">
        <v>4</v>
      </c>
      <c r="F294" s="17">
        <v>1</v>
      </c>
      <c r="G294" s="18"/>
    </row>
    <row r="295" s="1" customFormat="1" customHeight="1" spans="1:7">
      <c r="A295" s="31">
        <v>7</v>
      </c>
      <c r="B295" s="81" t="s">
        <v>70</v>
      </c>
      <c r="C295" s="65" t="s">
        <v>71</v>
      </c>
      <c r="D295" s="65"/>
      <c r="E295" s="42">
        <v>1</v>
      </c>
      <c r="F295" s="74">
        <v>1</v>
      </c>
      <c r="G295" s="18"/>
    </row>
    <row r="296" s="1" customFormat="1" customHeight="1" spans="1:7">
      <c r="A296" s="68" t="s">
        <v>87</v>
      </c>
      <c r="B296" s="68"/>
      <c r="C296" s="68"/>
      <c r="D296" s="68"/>
      <c r="E296" s="68"/>
      <c r="F296" s="69"/>
      <c r="G296" s="18"/>
    </row>
    <row r="297" s="1" customFormat="1" customHeight="1" spans="1:7">
      <c r="A297" s="8" t="s">
        <v>3</v>
      </c>
      <c r="B297" s="9" t="s">
        <v>4</v>
      </c>
      <c r="C297" s="8" t="s">
        <v>5</v>
      </c>
      <c r="D297" s="8" t="s">
        <v>6</v>
      </c>
      <c r="E297" s="8" t="s">
        <v>7</v>
      </c>
      <c r="F297" s="10" t="s">
        <v>8</v>
      </c>
      <c r="G297" s="18"/>
    </row>
    <row r="298" s="1" customFormat="1" customHeight="1" spans="1:7">
      <c r="A298" s="95">
        <v>1</v>
      </c>
      <c r="B298" s="96" t="s">
        <v>88</v>
      </c>
      <c r="C298" s="97"/>
      <c r="D298" s="98"/>
      <c r="E298" s="99">
        <v>1</v>
      </c>
      <c r="F298" s="100">
        <v>1</v>
      </c>
      <c r="G298" s="18"/>
    </row>
    <row r="299" s="1" customFormat="1" customHeight="1" spans="1:7">
      <c r="A299" s="95">
        <v>2</v>
      </c>
      <c r="B299" s="96" t="s">
        <v>89</v>
      </c>
      <c r="C299" s="97"/>
      <c r="D299" s="98"/>
      <c r="E299" s="99">
        <v>1</v>
      </c>
      <c r="F299" s="100">
        <v>1</v>
      </c>
      <c r="G299" s="18"/>
    </row>
    <row r="300" s="1" customFormat="1" customHeight="1" spans="1:7">
      <c r="A300" s="95">
        <v>3</v>
      </c>
      <c r="B300" s="96" t="s">
        <v>90</v>
      </c>
      <c r="C300" s="97"/>
      <c r="D300" s="98"/>
      <c r="E300" s="99">
        <v>1</v>
      </c>
      <c r="F300" s="100">
        <v>1</v>
      </c>
      <c r="G300" s="18"/>
    </row>
    <row r="301" s="1" customFormat="1" customHeight="1" spans="1:7">
      <c r="A301" s="95">
        <v>4</v>
      </c>
      <c r="B301" s="96" t="s">
        <v>92</v>
      </c>
      <c r="C301" s="97"/>
      <c r="D301" s="98"/>
      <c r="E301" s="99">
        <v>1</v>
      </c>
      <c r="F301" s="100">
        <v>1</v>
      </c>
      <c r="G301" s="18"/>
    </row>
    <row r="302" s="1" customFormat="1" customHeight="1" spans="1:7">
      <c r="A302" s="95">
        <v>5</v>
      </c>
      <c r="B302" s="96" t="s">
        <v>93</v>
      </c>
      <c r="C302" s="97"/>
      <c r="D302" s="98"/>
      <c r="E302" s="99">
        <v>1</v>
      </c>
      <c r="F302" s="100">
        <v>1</v>
      </c>
      <c r="G302" s="18"/>
    </row>
    <row r="303" s="1" customFormat="1" customHeight="1" spans="1:7">
      <c r="A303" s="95">
        <v>6</v>
      </c>
      <c r="B303" s="96" t="s">
        <v>94</v>
      </c>
      <c r="C303" s="97"/>
      <c r="D303" s="98"/>
      <c r="E303" s="99">
        <f>SUM(E298:E302)</f>
        <v>5</v>
      </c>
      <c r="F303" s="100">
        <v>1</v>
      </c>
      <c r="G303" s="18"/>
    </row>
    <row r="304" s="1" customFormat="1" customHeight="1" spans="1:7">
      <c r="A304" s="6" t="s">
        <v>151</v>
      </c>
      <c r="B304" s="6"/>
      <c r="C304" s="6"/>
      <c r="D304" s="6"/>
      <c r="E304" s="6"/>
      <c r="F304" s="101"/>
      <c r="G304" s="18"/>
    </row>
    <row r="305" s="1" customFormat="1" customHeight="1" spans="1:7">
      <c r="A305" s="7" t="s">
        <v>2</v>
      </c>
      <c r="B305" s="7"/>
      <c r="C305" s="7"/>
      <c r="D305" s="7"/>
      <c r="E305" s="7"/>
      <c r="F305" s="102"/>
      <c r="G305" s="18"/>
    </row>
    <row r="306" s="1" customFormat="1" customHeight="1" spans="1:7">
      <c r="A306" s="8" t="s">
        <v>3</v>
      </c>
      <c r="B306" s="9" t="s">
        <v>4</v>
      </c>
      <c r="C306" s="8" t="s">
        <v>5</v>
      </c>
      <c r="D306" s="8" t="s">
        <v>6</v>
      </c>
      <c r="E306" s="8" t="s">
        <v>7</v>
      </c>
      <c r="F306" s="10" t="s">
        <v>8</v>
      </c>
      <c r="G306" s="18"/>
    </row>
    <row r="307" s="1" customFormat="1" customHeight="1" spans="1:7">
      <c r="A307" s="12">
        <v>1</v>
      </c>
      <c r="B307" s="13" t="s">
        <v>123</v>
      </c>
      <c r="C307" s="14" t="s">
        <v>11</v>
      </c>
      <c r="D307" s="15" t="s">
        <v>124</v>
      </c>
      <c r="E307" s="16">
        <f t="shared" ref="E307:E309" si="19">5.6*3.3</f>
        <v>18.48</v>
      </c>
      <c r="F307" s="17"/>
      <c r="G307" s="18"/>
    </row>
    <row r="308" s="1" customFormat="1" customHeight="1" spans="1:7">
      <c r="A308" s="19"/>
      <c r="B308" s="20"/>
      <c r="C308" s="14" t="s">
        <v>13</v>
      </c>
      <c r="D308" s="19"/>
      <c r="E308" s="16">
        <f t="shared" si="19"/>
        <v>18.48</v>
      </c>
      <c r="F308" s="17"/>
      <c r="G308" s="18"/>
    </row>
    <row r="309" s="1" customFormat="1" customHeight="1" spans="1:7">
      <c r="A309" s="21"/>
      <c r="B309" s="22"/>
      <c r="C309" s="14" t="s">
        <v>14</v>
      </c>
      <c r="D309" s="21"/>
      <c r="E309" s="16">
        <f t="shared" si="19"/>
        <v>18.48</v>
      </c>
      <c r="F309" s="17"/>
      <c r="G309" s="18"/>
    </row>
    <row r="310" s="1" customFormat="1" customHeight="1" spans="1:7">
      <c r="A310" s="12">
        <v>2</v>
      </c>
      <c r="B310" s="13" t="s">
        <v>125</v>
      </c>
      <c r="C310" s="14" t="s">
        <v>11</v>
      </c>
      <c r="D310" s="15" t="s">
        <v>126</v>
      </c>
      <c r="E310" s="16">
        <f t="shared" ref="E310:E312" si="20">1*3.3*2</f>
        <v>6.6</v>
      </c>
      <c r="F310" s="17"/>
      <c r="G310" s="18"/>
    </row>
    <row r="311" s="1" customFormat="1" customHeight="1" spans="1:7">
      <c r="A311" s="19"/>
      <c r="B311" s="20"/>
      <c r="C311" s="14" t="s">
        <v>13</v>
      </c>
      <c r="D311" s="19"/>
      <c r="E311" s="16">
        <f t="shared" si="20"/>
        <v>6.6</v>
      </c>
      <c r="F311" s="17"/>
      <c r="G311" s="18"/>
    </row>
    <row r="312" s="1" customFormat="1" customHeight="1" spans="1:7">
      <c r="A312" s="21"/>
      <c r="B312" s="22"/>
      <c r="C312" s="14" t="s">
        <v>14</v>
      </c>
      <c r="D312" s="21"/>
      <c r="E312" s="16">
        <f t="shared" si="20"/>
        <v>6.6</v>
      </c>
      <c r="F312" s="17"/>
      <c r="G312" s="18"/>
    </row>
    <row r="313" s="1" customFormat="1" customHeight="1" spans="1:7">
      <c r="A313" s="12">
        <v>3</v>
      </c>
      <c r="B313" s="13" t="s">
        <v>145</v>
      </c>
      <c r="C313" s="14" t="s">
        <v>11</v>
      </c>
      <c r="D313" s="15" t="s">
        <v>128</v>
      </c>
      <c r="E313" s="16">
        <f t="shared" ref="E313:E315" si="21">8.6*4.3</f>
        <v>36.98</v>
      </c>
      <c r="F313" s="17"/>
      <c r="G313" s="18"/>
    </row>
    <row r="314" s="1" customFormat="1" customHeight="1" spans="1:7">
      <c r="A314" s="19"/>
      <c r="B314" s="20"/>
      <c r="C314" s="14" t="s">
        <v>13</v>
      </c>
      <c r="D314" s="19"/>
      <c r="E314" s="16">
        <f t="shared" si="21"/>
        <v>36.98</v>
      </c>
      <c r="F314" s="17"/>
      <c r="G314" s="18"/>
    </row>
    <row r="315" s="1" customFormat="1" customHeight="1" spans="1:7">
      <c r="A315" s="21"/>
      <c r="B315" s="22"/>
      <c r="C315" s="14" t="s">
        <v>14</v>
      </c>
      <c r="D315" s="21"/>
      <c r="E315" s="16">
        <f t="shared" si="21"/>
        <v>36.98</v>
      </c>
      <c r="F315" s="17"/>
      <c r="G315" s="18"/>
    </row>
    <row r="316" s="1" customFormat="1" customHeight="1" spans="1:7">
      <c r="A316" s="12">
        <v>4</v>
      </c>
      <c r="B316" s="13" t="s">
        <v>15</v>
      </c>
      <c r="C316" s="14" t="s">
        <v>11</v>
      </c>
      <c r="D316" s="15" t="s">
        <v>146</v>
      </c>
      <c r="E316" s="16">
        <f t="shared" ref="E316:E318" si="22">4.3*1.5*2</f>
        <v>12.9</v>
      </c>
      <c r="F316" s="17"/>
      <c r="G316" s="18"/>
    </row>
    <row r="317" s="1" customFormat="1" customHeight="1" spans="1:7">
      <c r="A317" s="19"/>
      <c r="B317" s="20"/>
      <c r="C317" s="14" t="s">
        <v>13</v>
      </c>
      <c r="D317" s="19"/>
      <c r="E317" s="16">
        <f t="shared" si="22"/>
        <v>12.9</v>
      </c>
      <c r="F317" s="17"/>
      <c r="G317" s="18"/>
    </row>
    <row r="318" s="1" customFormat="1" customHeight="1" spans="1:7">
      <c r="A318" s="21"/>
      <c r="B318" s="22"/>
      <c r="C318" s="14" t="s">
        <v>14</v>
      </c>
      <c r="D318" s="21"/>
      <c r="E318" s="16">
        <f t="shared" si="22"/>
        <v>12.9</v>
      </c>
      <c r="F318" s="17"/>
      <c r="G318" s="18"/>
    </row>
    <row r="319" s="1" customFormat="1" customHeight="1" spans="1:7">
      <c r="A319" s="29">
        <v>5</v>
      </c>
      <c r="B319" s="30" t="s">
        <v>137</v>
      </c>
      <c r="C319" s="14" t="s">
        <v>138</v>
      </c>
      <c r="D319" s="31"/>
      <c r="E319" s="113">
        <v>1</v>
      </c>
      <c r="F319" s="17"/>
      <c r="G319" s="18"/>
    </row>
    <row r="320" s="1" customFormat="1" customHeight="1" spans="1:7">
      <c r="A320" s="32" t="s">
        <v>25</v>
      </c>
      <c r="B320" s="33"/>
      <c r="C320" s="33"/>
      <c r="D320" s="33"/>
      <c r="E320" s="33"/>
      <c r="F320" s="33"/>
      <c r="G320" s="18"/>
    </row>
    <row r="321" s="1" customFormat="1" customHeight="1" spans="1:7">
      <c r="A321" s="8" t="s">
        <v>3</v>
      </c>
      <c r="B321" s="9" t="s">
        <v>4</v>
      </c>
      <c r="C321" s="8" t="s">
        <v>5</v>
      </c>
      <c r="D321" s="8" t="s">
        <v>6</v>
      </c>
      <c r="E321" s="8" t="s">
        <v>7</v>
      </c>
      <c r="F321" s="10" t="s">
        <v>8</v>
      </c>
      <c r="G321" s="18"/>
    </row>
    <row r="322" s="1" customFormat="1" customHeight="1" spans="1:7">
      <c r="A322" s="34">
        <v>1</v>
      </c>
      <c r="B322" s="35" t="s">
        <v>26</v>
      </c>
      <c r="C322" s="114"/>
      <c r="D322" s="115"/>
      <c r="E322" s="38">
        <v>1</v>
      </c>
      <c r="F322" s="39">
        <v>1</v>
      </c>
      <c r="G322" s="18"/>
    </row>
    <row r="323" s="1" customFormat="1" customHeight="1" spans="1:7">
      <c r="A323" s="34">
        <v>2</v>
      </c>
      <c r="B323" s="14" t="s">
        <v>30</v>
      </c>
      <c r="C323" s="40"/>
      <c r="D323" s="40"/>
      <c r="E323" s="41">
        <v>4</v>
      </c>
      <c r="F323" s="39">
        <v>1</v>
      </c>
      <c r="G323" s="18"/>
    </row>
    <row r="324" s="1" customFormat="1" customHeight="1" spans="1:7">
      <c r="A324" s="34">
        <v>3</v>
      </c>
      <c r="B324" s="14" t="s">
        <v>31</v>
      </c>
      <c r="C324" s="40"/>
      <c r="D324" s="40"/>
      <c r="E324" s="42">
        <v>2</v>
      </c>
      <c r="F324" s="39">
        <v>1</v>
      </c>
      <c r="G324" s="18"/>
    </row>
    <row r="325" s="1" customFormat="1" customHeight="1" spans="1:7">
      <c r="A325" s="117">
        <v>4</v>
      </c>
      <c r="B325" s="44" t="s">
        <v>147</v>
      </c>
      <c r="C325" s="54" t="s">
        <v>148</v>
      </c>
      <c r="D325" s="55"/>
      <c r="E325" s="60">
        <v>1</v>
      </c>
      <c r="F325" s="39">
        <v>1</v>
      </c>
      <c r="G325" s="18"/>
    </row>
    <row r="326" s="1" customFormat="1" customHeight="1" spans="1:7">
      <c r="A326" s="118"/>
      <c r="B326" s="49"/>
      <c r="C326" s="54" t="s">
        <v>39</v>
      </c>
      <c r="D326" s="55"/>
      <c r="E326" s="42">
        <v>32</v>
      </c>
      <c r="F326" s="39">
        <v>1</v>
      </c>
      <c r="G326" s="18"/>
    </row>
    <row r="327" s="1" customFormat="1" customHeight="1" spans="1:7">
      <c r="A327" s="34">
        <v>5</v>
      </c>
      <c r="B327" s="14" t="s">
        <v>40</v>
      </c>
      <c r="C327" s="40"/>
      <c r="D327" s="40"/>
      <c r="E327" s="41">
        <v>2</v>
      </c>
      <c r="F327" s="39">
        <v>1</v>
      </c>
      <c r="G327" s="18"/>
    </row>
    <row r="328" s="1" customFormat="1" customHeight="1" spans="1:7">
      <c r="A328" s="34">
        <v>6</v>
      </c>
      <c r="B328" s="14" t="s">
        <v>41</v>
      </c>
      <c r="C328" s="54"/>
      <c r="D328" s="55"/>
      <c r="E328" s="41">
        <v>1</v>
      </c>
      <c r="F328" s="39">
        <v>1</v>
      </c>
      <c r="G328" s="18"/>
    </row>
    <row r="329" s="1" customFormat="1" customHeight="1" spans="1:7">
      <c r="A329" s="34">
        <v>7</v>
      </c>
      <c r="B329" s="116" t="s">
        <v>69</v>
      </c>
      <c r="C329" s="54"/>
      <c r="D329" s="55"/>
      <c r="E329" s="42">
        <v>1</v>
      </c>
      <c r="F329" s="39">
        <v>1</v>
      </c>
      <c r="G329" s="18"/>
    </row>
    <row r="330" s="1" customFormat="1" customHeight="1" spans="1:7">
      <c r="A330" s="56">
        <v>8</v>
      </c>
      <c r="B330" s="57" t="s">
        <v>42</v>
      </c>
      <c r="C330" s="58" t="s">
        <v>43</v>
      </c>
      <c r="D330" s="59"/>
      <c r="E330" s="60">
        <v>1</v>
      </c>
      <c r="F330" s="39">
        <v>1</v>
      </c>
      <c r="G330" s="18"/>
    </row>
    <row r="331" s="1" customFormat="1" customHeight="1" spans="1:7">
      <c r="A331" s="61"/>
      <c r="B331" s="62"/>
      <c r="C331" s="54" t="s">
        <v>44</v>
      </c>
      <c r="D331" s="55"/>
      <c r="E331" s="63">
        <v>1</v>
      </c>
      <c r="F331" s="39">
        <v>1</v>
      </c>
      <c r="G331" s="18"/>
    </row>
    <row r="332" s="1" customFormat="1" customHeight="1" spans="1:7">
      <c r="A332" s="61"/>
      <c r="B332" s="62"/>
      <c r="C332" s="54" t="s">
        <v>45</v>
      </c>
      <c r="D332" s="55"/>
      <c r="E332" s="42">
        <v>2</v>
      </c>
      <c r="F332" s="39">
        <v>1</v>
      </c>
      <c r="G332" s="18"/>
    </row>
    <row r="333" s="1" customFormat="1" customHeight="1" spans="1:7">
      <c r="A333" s="61"/>
      <c r="B333" s="62"/>
      <c r="C333" s="54" t="s">
        <v>46</v>
      </c>
      <c r="D333" s="55"/>
      <c r="E333" s="42">
        <v>3</v>
      </c>
      <c r="F333" s="39">
        <v>1</v>
      </c>
      <c r="G333" s="18"/>
    </row>
    <row r="334" s="1" customFormat="1" customHeight="1" spans="1:7">
      <c r="A334" s="61"/>
      <c r="B334" s="62"/>
      <c r="C334" s="54" t="s">
        <v>47</v>
      </c>
      <c r="D334" s="55"/>
      <c r="E334" s="42">
        <v>1</v>
      </c>
      <c r="F334" s="39">
        <v>1</v>
      </c>
      <c r="G334" s="18"/>
    </row>
    <row r="335" s="1" customFormat="1" customHeight="1" spans="1:7">
      <c r="A335" s="61"/>
      <c r="B335" s="62"/>
      <c r="C335" s="54" t="s">
        <v>48</v>
      </c>
      <c r="D335" s="55"/>
      <c r="E335" s="64">
        <v>100</v>
      </c>
      <c r="F335" s="39">
        <v>1</v>
      </c>
      <c r="G335" s="18"/>
    </row>
    <row r="336" s="1" customFormat="1" customHeight="1" spans="1:7">
      <c r="A336" s="31">
        <v>9</v>
      </c>
      <c r="B336" s="65" t="s">
        <v>49</v>
      </c>
      <c r="C336" s="65"/>
      <c r="D336" s="65"/>
      <c r="E336" s="66">
        <v>3</v>
      </c>
      <c r="F336" s="17">
        <v>1</v>
      </c>
      <c r="G336" s="18"/>
    </row>
    <row r="337" s="1" customFormat="1" customHeight="1" spans="1:7">
      <c r="A337" s="31">
        <v>10</v>
      </c>
      <c r="B337" s="14" t="s">
        <v>50</v>
      </c>
      <c r="C337" s="40" t="s">
        <v>51</v>
      </c>
      <c r="D337" s="40"/>
      <c r="E337" s="67">
        <v>8</v>
      </c>
      <c r="F337" s="17">
        <v>1</v>
      </c>
      <c r="G337" s="18"/>
    </row>
    <row r="338" s="1" customFormat="1" customHeight="1" spans="1:7">
      <c r="A338" s="68" t="s">
        <v>52</v>
      </c>
      <c r="B338" s="68"/>
      <c r="C338" s="68"/>
      <c r="D338" s="68"/>
      <c r="E338" s="68"/>
      <c r="F338" s="69"/>
      <c r="G338" s="18"/>
    </row>
    <row r="339" s="1" customFormat="1" customHeight="1" spans="1:7">
      <c r="A339" s="8" t="s">
        <v>3</v>
      </c>
      <c r="B339" s="9" t="s">
        <v>4</v>
      </c>
      <c r="C339" s="8" t="s">
        <v>5</v>
      </c>
      <c r="D339" s="8" t="s">
        <v>6</v>
      </c>
      <c r="E339" s="8" t="s">
        <v>7</v>
      </c>
      <c r="F339" s="10" t="s">
        <v>8</v>
      </c>
      <c r="G339" s="18"/>
    </row>
    <row r="340" s="1" customFormat="1" customHeight="1" spans="1:7">
      <c r="A340" s="31">
        <v>1</v>
      </c>
      <c r="B340" s="14" t="s">
        <v>149</v>
      </c>
      <c r="C340" s="40" t="s">
        <v>150</v>
      </c>
      <c r="D340" s="40"/>
      <c r="E340" s="42">
        <v>2</v>
      </c>
      <c r="F340" s="17">
        <v>1</v>
      </c>
      <c r="G340" s="18"/>
    </row>
    <row r="341" s="1" customFormat="1" customHeight="1" spans="1:7">
      <c r="A341" s="15">
        <v>2</v>
      </c>
      <c r="B341" s="13" t="s">
        <v>141</v>
      </c>
      <c r="C341" s="54" t="s">
        <v>142</v>
      </c>
      <c r="D341" s="55"/>
      <c r="E341" s="77">
        <v>1</v>
      </c>
      <c r="F341" s="74">
        <v>1</v>
      </c>
      <c r="G341" s="18"/>
    </row>
    <row r="342" s="1" customFormat="1" customHeight="1" spans="1:7">
      <c r="A342" s="48"/>
      <c r="B342" s="78"/>
      <c r="C342" s="54" t="s">
        <v>143</v>
      </c>
      <c r="D342" s="55"/>
      <c r="E342" s="77">
        <v>1</v>
      </c>
      <c r="F342" s="17">
        <v>1</v>
      </c>
      <c r="G342" s="18"/>
    </row>
    <row r="343" s="1" customFormat="1" customHeight="1" spans="1:7">
      <c r="A343" s="15">
        <v>3</v>
      </c>
      <c r="B343" s="44" t="s">
        <v>65</v>
      </c>
      <c r="C343" s="54" t="s">
        <v>66</v>
      </c>
      <c r="D343" s="55"/>
      <c r="E343" s="77">
        <v>6</v>
      </c>
      <c r="F343" s="17">
        <v>1</v>
      </c>
      <c r="G343" s="18"/>
    </row>
    <row r="344" s="1" customFormat="1" customHeight="1" spans="1:7">
      <c r="A344" s="79"/>
      <c r="B344" s="80"/>
      <c r="C344" s="54" t="s">
        <v>67</v>
      </c>
      <c r="D344" s="55"/>
      <c r="E344" s="77">
        <v>6</v>
      </c>
      <c r="F344" s="74"/>
      <c r="G344" s="18"/>
    </row>
    <row r="345" s="1" customFormat="1" customHeight="1" spans="1:7">
      <c r="A345" s="31">
        <v>4</v>
      </c>
      <c r="B345" s="14" t="s">
        <v>68</v>
      </c>
      <c r="C345" s="40"/>
      <c r="D345" s="40"/>
      <c r="E345" s="42">
        <v>2</v>
      </c>
      <c r="F345" s="17">
        <v>1</v>
      </c>
      <c r="G345" s="18"/>
    </row>
    <row r="346" s="1" customFormat="1" customHeight="1" spans="1:7">
      <c r="A346" s="31">
        <v>5</v>
      </c>
      <c r="B346" s="14" t="s">
        <v>47</v>
      </c>
      <c r="C346" s="40"/>
      <c r="D346" s="40"/>
      <c r="E346" s="42">
        <v>3</v>
      </c>
      <c r="F346" s="74">
        <v>1</v>
      </c>
      <c r="G346" s="18"/>
    </row>
    <row r="347" s="1" customFormat="1" customHeight="1" spans="1:7">
      <c r="A347" s="31">
        <v>6</v>
      </c>
      <c r="B347" s="14" t="s">
        <v>69</v>
      </c>
      <c r="C347" s="40"/>
      <c r="D347" s="40"/>
      <c r="E347" s="42">
        <v>4</v>
      </c>
      <c r="F347" s="17">
        <v>1</v>
      </c>
      <c r="G347" s="18"/>
    </row>
    <row r="348" s="1" customFormat="1" customHeight="1" spans="1:7">
      <c r="A348" s="31">
        <v>7</v>
      </c>
      <c r="B348" s="81" t="s">
        <v>70</v>
      </c>
      <c r="C348" s="65" t="s">
        <v>71</v>
      </c>
      <c r="D348" s="65"/>
      <c r="E348" s="42">
        <v>1</v>
      </c>
      <c r="F348" s="74">
        <v>1</v>
      </c>
      <c r="G348" s="18"/>
    </row>
    <row r="349" s="1" customFormat="1" customHeight="1" spans="1:7">
      <c r="A349" s="68" t="s">
        <v>87</v>
      </c>
      <c r="B349" s="68"/>
      <c r="C349" s="68"/>
      <c r="D349" s="68"/>
      <c r="E349" s="68"/>
      <c r="F349" s="69"/>
      <c r="G349" s="18"/>
    </row>
    <row r="350" s="1" customFormat="1" customHeight="1" spans="1:7">
      <c r="A350" s="8" t="s">
        <v>3</v>
      </c>
      <c r="B350" s="9" t="s">
        <v>4</v>
      </c>
      <c r="C350" s="8" t="s">
        <v>5</v>
      </c>
      <c r="D350" s="8" t="s">
        <v>6</v>
      </c>
      <c r="E350" s="8" t="s">
        <v>7</v>
      </c>
      <c r="F350" s="10" t="s">
        <v>8</v>
      </c>
      <c r="G350" s="18"/>
    </row>
    <row r="351" s="1" customFormat="1" customHeight="1" spans="1:7">
      <c r="A351" s="95">
        <v>1</v>
      </c>
      <c r="B351" s="96" t="s">
        <v>88</v>
      </c>
      <c r="C351" s="97"/>
      <c r="D351" s="98"/>
      <c r="E351" s="99">
        <v>1</v>
      </c>
      <c r="F351" s="100">
        <v>1</v>
      </c>
      <c r="G351" s="18"/>
    </row>
    <row r="352" s="1" customFormat="1" customHeight="1" spans="1:7">
      <c r="A352" s="95">
        <v>2</v>
      </c>
      <c r="B352" s="96" t="s">
        <v>89</v>
      </c>
      <c r="C352" s="97"/>
      <c r="D352" s="98"/>
      <c r="E352" s="99">
        <v>1</v>
      </c>
      <c r="F352" s="100">
        <v>1</v>
      </c>
      <c r="G352" s="18"/>
    </row>
    <row r="353" s="1" customFormat="1" customHeight="1" spans="1:7">
      <c r="A353" s="95">
        <v>3</v>
      </c>
      <c r="B353" s="96" t="s">
        <v>90</v>
      </c>
      <c r="C353" s="97"/>
      <c r="D353" s="98"/>
      <c r="E353" s="99">
        <v>1</v>
      </c>
      <c r="F353" s="100">
        <v>1</v>
      </c>
      <c r="G353" s="18"/>
    </row>
    <row r="354" s="1" customFormat="1" customHeight="1" spans="1:7">
      <c r="A354" s="95">
        <v>4</v>
      </c>
      <c r="B354" s="96" t="s">
        <v>92</v>
      </c>
      <c r="C354" s="97"/>
      <c r="D354" s="98"/>
      <c r="E354" s="99">
        <v>1</v>
      </c>
      <c r="F354" s="100">
        <v>1</v>
      </c>
      <c r="G354" s="18"/>
    </row>
    <row r="355" s="1" customFormat="1" customHeight="1" spans="1:7">
      <c r="A355" s="95">
        <v>5</v>
      </c>
      <c r="B355" s="96" t="s">
        <v>93</v>
      </c>
      <c r="C355" s="97"/>
      <c r="D355" s="98"/>
      <c r="E355" s="99">
        <v>1</v>
      </c>
      <c r="F355" s="100">
        <v>1</v>
      </c>
      <c r="G355" s="18"/>
    </row>
    <row r="356" s="1" customFormat="1" customHeight="1" spans="1:7">
      <c r="A356" s="95">
        <v>6</v>
      </c>
      <c r="B356" s="96" t="s">
        <v>94</v>
      </c>
      <c r="C356" s="97"/>
      <c r="D356" s="98"/>
      <c r="E356" s="99">
        <f>SUM(E351:E355)</f>
        <v>5</v>
      </c>
      <c r="F356" s="100">
        <v>1</v>
      </c>
      <c r="G356" s="18"/>
    </row>
    <row r="357" s="1" customFormat="1" customHeight="1" spans="1:7">
      <c r="A357" s="6" t="s">
        <v>152</v>
      </c>
      <c r="B357" s="6"/>
      <c r="C357" s="6"/>
      <c r="D357" s="6"/>
      <c r="E357" s="6"/>
      <c r="F357" s="101"/>
      <c r="G357" s="18"/>
    </row>
    <row r="358" s="1" customFormat="1" customHeight="1" spans="1:7">
      <c r="A358" s="7" t="s">
        <v>2</v>
      </c>
      <c r="B358" s="7"/>
      <c r="C358" s="7"/>
      <c r="D358" s="7"/>
      <c r="E358" s="7"/>
      <c r="F358" s="102"/>
      <c r="G358" s="18"/>
    </row>
    <row r="359" s="1" customFormat="1" customHeight="1" spans="1:7">
      <c r="A359" s="8" t="s">
        <v>3</v>
      </c>
      <c r="B359" s="9" t="s">
        <v>4</v>
      </c>
      <c r="C359" s="8" t="s">
        <v>5</v>
      </c>
      <c r="D359" s="8" t="s">
        <v>6</v>
      </c>
      <c r="E359" s="8" t="s">
        <v>7</v>
      </c>
      <c r="F359" s="10" t="s">
        <v>8</v>
      </c>
      <c r="G359" s="18"/>
    </row>
    <row r="360" s="1" customFormat="1" customHeight="1" spans="1:7">
      <c r="A360" s="12">
        <v>1</v>
      </c>
      <c r="B360" s="13" t="s">
        <v>123</v>
      </c>
      <c r="C360" s="14" t="s">
        <v>11</v>
      </c>
      <c r="D360" s="15" t="s">
        <v>124</v>
      </c>
      <c r="E360" s="16">
        <f t="shared" ref="E360:E362" si="23">5.6*3.3</f>
        <v>18.48</v>
      </c>
      <c r="F360" s="17"/>
      <c r="G360" s="18"/>
    </row>
    <row r="361" s="1" customFormat="1" customHeight="1" spans="1:7">
      <c r="A361" s="19"/>
      <c r="B361" s="20"/>
      <c r="C361" s="14" t="s">
        <v>13</v>
      </c>
      <c r="D361" s="19"/>
      <c r="E361" s="16">
        <f t="shared" si="23"/>
        <v>18.48</v>
      </c>
      <c r="F361" s="17"/>
      <c r="G361" s="18"/>
    </row>
    <row r="362" s="1" customFormat="1" customHeight="1" spans="1:7">
      <c r="A362" s="21"/>
      <c r="B362" s="22"/>
      <c r="C362" s="14" t="s">
        <v>14</v>
      </c>
      <c r="D362" s="21"/>
      <c r="E362" s="16">
        <f t="shared" si="23"/>
        <v>18.48</v>
      </c>
      <c r="F362" s="17"/>
      <c r="G362" s="18"/>
    </row>
    <row r="363" s="1" customFormat="1" customHeight="1" spans="1:7">
      <c r="A363" s="12">
        <v>2</v>
      </c>
      <c r="B363" s="13" t="s">
        <v>125</v>
      </c>
      <c r="C363" s="14" t="s">
        <v>11</v>
      </c>
      <c r="D363" s="15" t="s">
        <v>126</v>
      </c>
      <c r="E363" s="16">
        <f t="shared" ref="E363:E365" si="24">1*3.3*2</f>
        <v>6.6</v>
      </c>
      <c r="F363" s="17"/>
      <c r="G363" s="18"/>
    </row>
    <row r="364" s="1" customFormat="1" customHeight="1" spans="1:7">
      <c r="A364" s="19"/>
      <c r="B364" s="20"/>
      <c r="C364" s="14" t="s">
        <v>13</v>
      </c>
      <c r="D364" s="19"/>
      <c r="E364" s="16">
        <f t="shared" si="24"/>
        <v>6.6</v>
      </c>
      <c r="F364" s="17"/>
      <c r="G364" s="18"/>
    </row>
    <row r="365" s="1" customFormat="1" customHeight="1" spans="1:7">
      <c r="A365" s="21"/>
      <c r="B365" s="22"/>
      <c r="C365" s="14" t="s">
        <v>14</v>
      </c>
      <c r="D365" s="21"/>
      <c r="E365" s="16">
        <f t="shared" si="24"/>
        <v>6.6</v>
      </c>
      <c r="F365" s="17"/>
      <c r="G365" s="18"/>
    </row>
    <row r="366" s="1" customFormat="1" customHeight="1" spans="1:7">
      <c r="A366" s="12">
        <v>3</v>
      </c>
      <c r="B366" s="13" t="s">
        <v>145</v>
      </c>
      <c r="C366" s="14" t="s">
        <v>11</v>
      </c>
      <c r="D366" s="15" t="s">
        <v>128</v>
      </c>
      <c r="E366" s="16">
        <f t="shared" ref="E366:E368" si="25">8.6*4.3</f>
        <v>36.98</v>
      </c>
      <c r="F366" s="17"/>
      <c r="G366" s="18"/>
    </row>
    <row r="367" s="1" customFormat="1" customHeight="1" spans="1:7">
      <c r="A367" s="19"/>
      <c r="B367" s="20"/>
      <c r="C367" s="14" t="s">
        <v>13</v>
      </c>
      <c r="D367" s="19"/>
      <c r="E367" s="16">
        <f t="shared" si="25"/>
        <v>36.98</v>
      </c>
      <c r="F367" s="17"/>
      <c r="G367" s="18"/>
    </row>
    <row r="368" s="1" customFormat="1" customHeight="1" spans="1:7">
      <c r="A368" s="21"/>
      <c r="B368" s="22"/>
      <c r="C368" s="14" t="s">
        <v>14</v>
      </c>
      <c r="D368" s="21"/>
      <c r="E368" s="16">
        <f t="shared" si="25"/>
        <v>36.98</v>
      </c>
      <c r="F368" s="17"/>
      <c r="G368" s="18"/>
    </row>
    <row r="369" s="1" customFormat="1" customHeight="1" spans="1:7">
      <c r="A369" s="12">
        <v>4</v>
      </c>
      <c r="B369" s="13" t="s">
        <v>15</v>
      </c>
      <c r="C369" s="14" t="s">
        <v>11</v>
      </c>
      <c r="D369" s="15" t="s">
        <v>146</v>
      </c>
      <c r="E369" s="16">
        <f t="shared" ref="E369:E371" si="26">4.3*1.5*2</f>
        <v>12.9</v>
      </c>
      <c r="F369" s="17"/>
      <c r="G369" s="18"/>
    </row>
    <row r="370" s="1" customFormat="1" customHeight="1" spans="1:7">
      <c r="A370" s="19"/>
      <c r="B370" s="20"/>
      <c r="C370" s="14" t="s">
        <v>13</v>
      </c>
      <c r="D370" s="19"/>
      <c r="E370" s="16">
        <f t="shared" si="26"/>
        <v>12.9</v>
      </c>
      <c r="F370" s="17"/>
      <c r="G370" s="18"/>
    </row>
    <row r="371" s="1" customFormat="1" customHeight="1" spans="1:7">
      <c r="A371" s="21"/>
      <c r="B371" s="22"/>
      <c r="C371" s="14" t="s">
        <v>14</v>
      </c>
      <c r="D371" s="21"/>
      <c r="E371" s="16">
        <f t="shared" si="26"/>
        <v>12.9</v>
      </c>
      <c r="F371" s="17"/>
      <c r="G371" s="18"/>
    </row>
    <row r="372" s="1" customFormat="1" customHeight="1" spans="1:7">
      <c r="A372" s="29">
        <v>5</v>
      </c>
      <c r="B372" s="30" t="s">
        <v>137</v>
      </c>
      <c r="C372" s="14" t="s">
        <v>138</v>
      </c>
      <c r="D372" s="31"/>
      <c r="E372" s="113">
        <v>1</v>
      </c>
      <c r="F372" s="17"/>
      <c r="G372" s="18"/>
    </row>
    <row r="373" s="1" customFormat="1" customHeight="1" spans="1:7">
      <c r="A373" s="32" t="s">
        <v>25</v>
      </c>
      <c r="B373" s="33"/>
      <c r="C373" s="33"/>
      <c r="D373" s="33"/>
      <c r="E373" s="33"/>
      <c r="F373" s="33"/>
      <c r="G373" s="18"/>
    </row>
    <row r="374" s="1" customFormat="1" customHeight="1" spans="1:7">
      <c r="A374" s="8" t="s">
        <v>3</v>
      </c>
      <c r="B374" s="9" t="s">
        <v>4</v>
      </c>
      <c r="C374" s="8" t="s">
        <v>5</v>
      </c>
      <c r="D374" s="8" t="s">
        <v>6</v>
      </c>
      <c r="E374" s="8" t="s">
        <v>7</v>
      </c>
      <c r="F374" s="10" t="s">
        <v>8</v>
      </c>
      <c r="G374" s="18"/>
    </row>
    <row r="375" s="1" customFormat="1" customHeight="1" spans="1:7">
      <c r="A375" s="34">
        <v>1</v>
      </c>
      <c r="B375" s="35" t="s">
        <v>26</v>
      </c>
      <c r="C375" s="114"/>
      <c r="D375" s="115"/>
      <c r="E375" s="38">
        <v>1</v>
      </c>
      <c r="F375" s="39">
        <v>1</v>
      </c>
      <c r="G375" s="18"/>
    </row>
    <row r="376" s="1" customFormat="1" customHeight="1" spans="1:7">
      <c r="A376" s="34">
        <v>2</v>
      </c>
      <c r="B376" s="14" t="s">
        <v>30</v>
      </c>
      <c r="C376" s="40"/>
      <c r="D376" s="40"/>
      <c r="E376" s="41">
        <v>4</v>
      </c>
      <c r="F376" s="39">
        <v>1</v>
      </c>
      <c r="G376" s="18"/>
    </row>
    <row r="377" s="1" customFormat="1" customHeight="1" spans="1:7">
      <c r="A377" s="34">
        <v>3</v>
      </c>
      <c r="B377" s="14" t="s">
        <v>31</v>
      </c>
      <c r="C377" s="40"/>
      <c r="D377" s="40"/>
      <c r="E377" s="42">
        <v>2</v>
      </c>
      <c r="F377" s="39">
        <v>1</v>
      </c>
      <c r="G377" s="18"/>
    </row>
    <row r="378" s="1" customFormat="1" customHeight="1" spans="1:7">
      <c r="A378" s="117">
        <v>4</v>
      </c>
      <c r="B378" s="44" t="s">
        <v>147</v>
      </c>
      <c r="C378" s="54" t="s">
        <v>148</v>
      </c>
      <c r="D378" s="55"/>
      <c r="E378" s="60">
        <v>1</v>
      </c>
      <c r="F378" s="39">
        <v>1</v>
      </c>
      <c r="G378" s="18"/>
    </row>
    <row r="379" s="1" customFormat="1" customHeight="1" spans="1:7">
      <c r="A379" s="118"/>
      <c r="B379" s="49"/>
      <c r="C379" s="54" t="s">
        <v>39</v>
      </c>
      <c r="D379" s="55"/>
      <c r="E379" s="42">
        <v>32</v>
      </c>
      <c r="F379" s="39">
        <v>1</v>
      </c>
      <c r="G379" s="18"/>
    </row>
    <row r="380" s="1" customFormat="1" customHeight="1" spans="1:7">
      <c r="A380" s="34">
        <v>5</v>
      </c>
      <c r="B380" s="14" t="s">
        <v>40</v>
      </c>
      <c r="C380" s="40"/>
      <c r="D380" s="40"/>
      <c r="E380" s="41">
        <v>2</v>
      </c>
      <c r="F380" s="39">
        <v>1</v>
      </c>
      <c r="G380" s="18"/>
    </row>
    <row r="381" s="1" customFormat="1" customHeight="1" spans="1:7">
      <c r="A381" s="34">
        <v>6</v>
      </c>
      <c r="B381" s="14" t="s">
        <v>41</v>
      </c>
      <c r="C381" s="54"/>
      <c r="D381" s="55"/>
      <c r="E381" s="41">
        <v>1</v>
      </c>
      <c r="F381" s="39">
        <v>1</v>
      </c>
      <c r="G381" s="18"/>
    </row>
    <row r="382" s="1" customFormat="1" customHeight="1" spans="1:7">
      <c r="A382" s="34">
        <v>7</v>
      </c>
      <c r="B382" s="116" t="s">
        <v>69</v>
      </c>
      <c r="C382" s="54"/>
      <c r="D382" s="55"/>
      <c r="E382" s="42">
        <v>1</v>
      </c>
      <c r="F382" s="39">
        <v>1</v>
      </c>
      <c r="G382" s="18"/>
    </row>
    <row r="383" s="1" customFormat="1" customHeight="1" spans="1:7">
      <c r="A383" s="56">
        <v>8</v>
      </c>
      <c r="B383" s="57" t="s">
        <v>42</v>
      </c>
      <c r="C383" s="58" t="s">
        <v>43</v>
      </c>
      <c r="D383" s="59"/>
      <c r="E383" s="60">
        <v>1</v>
      </c>
      <c r="F383" s="39">
        <v>1</v>
      </c>
      <c r="G383" s="18"/>
    </row>
    <row r="384" s="1" customFormat="1" customHeight="1" spans="1:7">
      <c r="A384" s="61"/>
      <c r="B384" s="62"/>
      <c r="C384" s="54" t="s">
        <v>44</v>
      </c>
      <c r="D384" s="55"/>
      <c r="E384" s="63">
        <v>1</v>
      </c>
      <c r="F384" s="39">
        <v>1</v>
      </c>
      <c r="G384" s="18"/>
    </row>
    <row r="385" s="1" customFormat="1" customHeight="1" spans="1:7">
      <c r="A385" s="61"/>
      <c r="B385" s="62"/>
      <c r="C385" s="54" t="s">
        <v>45</v>
      </c>
      <c r="D385" s="55"/>
      <c r="E385" s="42">
        <v>2</v>
      </c>
      <c r="F385" s="39">
        <v>1</v>
      </c>
      <c r="G385" s="18"/>
    </row>
    <row r="386" s="1" customFormat="1" customHeight="1" spans="1:7">
      <c r="A386" s="61"/>
      <c r="B386" s="62"/>
      <c r="C386" s="54" t="s">
        <v>46</v>
      </c>
      <c r="D386" s="55"/>
      <c r="E386" s="42">
        <v>3</v>
      </c>
      <c r="F386" s="39">
        <v>1</v>
      </c>
      <c r="G386" s="18"/>
    </row>
    <row r="387" s="1" customFormat="1" customHeight="1" spans="1:7">
      <c r="A387" s="61"/>
      <c r="B387" s="62"/>
      <c r="C387" s="54" t="s">
        <v>47</v>
      </c>
      <c r="D387" s="55"/>
      <c r="E387" s="42">
        <v>1</v>
      </c>
      <c r="F387" s="39">
        <v>1</v>
      </c>
      <c r="G387" s="18"/>
    </row>
    <row r="388" s="1" customFormat="1" customHeight="1" spans="1:7">
      <c r="A388" s="61"/>
      <c r="B388" s="62"/>
      <c r="C388" s="54" t="s">
        <v>48</v>
      </c>
      <c r="D388" s="55"/>
      <c r="E388" s="64">
        <v>100</v>
      </c>
      <c r="F388" s="39">
        <v>1</v>
      </c>
      <c r="G388" s="18"/>
    </row>
    <row r="389" s="1" customFormat="1" customHeight="1" spans="1:7">
      <c r="A389" s="31">
        <v>9</v>
      </c>
      <c r="B389" s="65" t="s">
        <v>49</v>
      </c>
      <c r="C389" s="65"/>
      <c r="D389" s="65"/>
      <c r="E389" s="66">
        <v>3</v>
      </c>
      <c r="F389" s="17">
        <v>1</v>
      </c>
      <c r="G389" s="18"/>
    </row>
    <row r="390" s="1" customFormat="1" customHeight="1" spans="1:7">
      <c r="A390" s="31">
        <v>10</v>
      </c>
      <c r="B390" s="14" t="s">
        <v>50</v>
      </c>
      <c r="C390" s="40" t="s">
        <v>51</v>
      </c>
      <c r="D390" s="40"/>
      <c r="E390" s="67">
        <v>8</v>
      </c>
      <c r="F390" s="17">
        <v>1</v>
      </c>
      <c r="G390" s="18"/>
    </row>
    <row r="391" s="1" customFormat="1" customHeight="1" spans="1:7">
      <c r="A391" s="68" t="s">
        <v>52</v>
      </c>
      <c r="B391" s="68"/>
      <c r="C391" s="68"/>
      <c r="D391" s="68"/>
      <c r="E391" s="68"/>
      <c r="F391" s="69"/>
      <c r="G391" s="18"/>
    </row>
    <row r="392" s="1" customFormat="1" customHeight="1" spans="1:7">
      <c r="A392" s="8" t="s">
        <v>3</v>
      </c>
      <c r="B392" s="9" t="s">
        <v>4</v>
      </c>
      <c r="C392" s="8" t="s">
        <v>5</v>
      </c>
      <c r="D392" s="8" t="s">
        <v>6</v>
      </c>
      <c r="E392" s="8" t="s">
        <v>7</v>
      </c>
      <c r="F392" s="10" t="s">
        <v>8</v>
      </c>
      <c r="G392" s="18"/>
    </row>
    <row r="393" s="1" customFormat="1" customHeight="1" spans="1:7">
      <c r="A393" s="31">
        <v>1</v>
      </c>
      <c r="B393" s="14" t="s">
        <v>149</v>
      </c>
      <c r="C393" s="40" t="s">
        <v>153</v>
      </c>
      <c r="D393" s="40"/>
      <c r="E393" s="42">
        <v>2</v>
      </c>
      <c r="F393" s="17">
        <v>1</v>
      </c>
      <c r="G393" s="18"/>
    </row>
    <row r="394" s="1" customFormat="1" customHeight="1" spans="1:7">
      <c r="A394" s="15">
        <v>2</v>
      </c>
      <c r="B394" s="13" t="s">
        <v>141</v>
      </c>
      <c r="C394" s="54" t="s">
        <v>142</v>
      </c>
      <c r="D394" s="55"/>
      <c r="E394" s="77">
        <v>1</v>
      </c>
      <c r="F394" s="74">
        <v>1</v>
      </c>
      <c r="G394" s="18"/>
    </row>
    <row r="395" s="1" customFormat="1" customHeight="1" spans="1:7">
      <c r="A395" s="48"/>
      <c r="B395" s="78"/>
      <c r="C395" s="54" t="s">
        <v>143</v>
      </c>
      <c r="D395" s="55"/>
      <c r="E395" s="77">
        <v>1</v>
      </c>
      <c r="F395" s="17">
        <v>1</v>
      </c>
      <c r="G395" s="18"/>
    </row>
    <row r="396" s="1" customFormat="1" customHeight="1" spans="1:7">
      <c r="A396" s="15">
        <v>3</v>
      </c>
      <c r="B396" s="44" t="s">
        <v>65</v>
      </c>
      <c r="C396" s="54" t="s">
        <v>66</v>
      </c>
      <c r="D396" s="55"/>
      <c r="E396" s="77">
        <v>6</v>
      </c>
      <c r="F396" s="17">
        <v>1</v>
      </c>
      <c r="G396" s="18"/>
    </row>
    <row r="397" s="1" customFormat="1" customHeight="1" spans="1:7">
      <c r="A397" s="79"/>
      <c r="B397" s="80"/>
      <c r="C397" s="54" t="s">
        <v>67</v>
      </c>
      <c r="D397" s="55"/>
      <c r="E397" s="77">
        <v>6</v>
      </c>
      <c r="F397" s="74"/>
      <c r="G397" s="18"/>
    </row>
    <row r="398" s="1" customFormat="1" customHeight="1" spans="1:7">
      <c r="A398" s="31">
        <v>4</v>
      </c>
      <c r="B398" s="14" t="s">
        <v>68</v>
      </c>
      <c r="C398" s="40"/>
      <c r="D398" s="40"/>
      <c r="E398" s="42">
        <v>2</v>
      </c>
      <c r="F398" s="17">
        <v>1</v>
      </c>
      <c r="G398" s="18"/>
    </row>
    <row r="399" s="1" customFormat="1" customHeight="1" spans="1:7">
      <c r="A399" s="31">
        <v>5</v>
      </c>
      <c r="B399" s="14" t="s">
        <v>47</v>
      </c>
      <c r="C399" s="40"/>
      <c r="D399" s="40"/>
      <c r="E399" s="42">
        <v>3</v>
      </c>
      <c r="F399" s="74">
        <v>1</v>
      </c>
      <c r="G399" s="18"/>
    </row>
    <row r="400" s="1" customFormat="1" customHeight="1" spans="1:7">
      <c r="A400" s="31">
        <v>6</v>
      </c>
      <c r="B400" s="14" t="s">
        <v>69</v>
      </c>
      <c r="C400" s="40"/>
      <c r="D400" s="40"/>
      <c r="E400" s="42">
        <v>4</v>
      </c>
      <c r="F400" s="17">
        <v>1</v>
      </c>
      <c r="G400" s="18"/>
    </row>
    <row r="401" s="1" customFormat="1" customHeight="1" spans="1:7">
      <c r="A401" s="31">
        <v>7</v>
      </c>
      <c r="B401" s="81" t="s">
        <v>70</v>
      </c>
      <c r="C401" s="65" t="s">
        <v>71</v>
      </c>
      <c r="D401" s="65"/>
      <c r="E401" s="42">
        <v>1</v>
      </c>
      <c r="F401" s="74">
        <v>1</v>
      </c>
      <c r="G401" s="18"/>
    </row>
    <row r="402" s="1" customFormat="1" customHeight="1" spans="1:7">
      <c r="A402" s="68" t="s">
        <v>87</v>
      </c>
      <c r="B402" s="68"/>
      <c r="C402" s="68"/>
      <c r="D402" s="68"/>
      <c r="E402" s="68"/>
      <c r="F402" s="69"/>
      <c r="G402" s="18"/>
    </row>
    <row r="403" s="1" customFormat="1" customHeight="1" spans="1:7">
      <c r="A403" s="8" t="s">
        <v>3</v>
      </c>
      <c r="B403" s="9" t="s">
        <v>4</v>
      </c>
      <c r="C403" s="8" t="s">
        <v>5</v>
      </c>
      <c r="D403" s="8" t="s">
        <v>6</v>
      </c>
      <c r="E403" s="8" t="s">
        <v>7</v>
      </c>
      <c r="F403" s="10" t="s">
        <v>8</v>
      </c>
      <c r="G403" s="18"/>
    </row>
    <row r="404" s="1" customFormat="1" customHeight="1" spans="1:7">
      <c r="A404" s="95">
        <v>1</v>
      </c>
      <c r="B404" s="96" t="s">
        <v>88</v>
      </c>
      <c r="C404" s="97"/>
      <c r="D404" s="98"/>
      <c r="E404" s="99">
        <v>1</v>
      </c>
      <c r="F404" s="100">
        <v>1</v>
      </c>
      <c r="G404" s="18"/>
    </row>
    <row r="405" s="1" customFormat="1" customHeight="1" spans="1:7">
      <c r="A405" s="95">
        <v>2</v>
      </c>
      <c r="B405" s="96" t="s">
        <v>89</v>
      </c>
      <c r="C405" s="97"/>
      <c r="D405" s="98"/>
      <c r="E405" s="99">
        <v>1</v>
      </c>
      <c r="F405" s="100">
        <v>1</v>
      </c>
      <c r="G405" s="18"/>
    </row>
    <row r="406" s="1" customFormat="1" customHeight="1" spans="1:7">
      <c r="A406" s="95">
        <v>3</v>
      </c>
      <c r="B406" s="96" t="s">
        <v>90</v>
      </c>
      <c r="C406" s="97"/>
      <c r="D406" s="98"/>
      <c r="E406" s="99">
        <v>1</v>
      </c>
      <c r="F406" s="100">
        <v>1</v>
      </c>
      <c r="G406" s="18"/>
    </row>
    <row r="407" s="1" customFormat="1" customHeight="1" spans="1:7">
      <c r="A407" s="95">
        <v>4</v>
      </c>
      <c r="B407" s="96" t="s">
        <v>92</v>
      </c>
      <c r="C407" s="97"/>
      <c r="D407" s="98"/>
      <c r="E407" s="99">
        <v>1</v>
      </c>
      <c r="F407" s="100">
        <v>1</v>
      </c>
      <c r="G407" s="18"/>
    </row>
    <row r="408" s="1" customFormat="1" customHeight="1" spans="1:7">
      <c r="A408" s="95">
        <v>5</v>
      </c>
      <c r="B408" s="96" t="s">
        <v>93</v>
      </c>
      <c r="C408" s="97"/>
      <c r="D408" s="98"/>
      <c r="E408" s="99">
        <v>1</v>
      </c>
      <c r="F408" s="100">
        <v>1</v>
      </c>
      <c r="G408" s="18"/>
    </row>
    <row r="409" s="1" customFormat="1" customHeight="1" spans="1:7">
      <c r="A409" s="95">
        <v>6</v>
      </c>
      <c r="B409" s="96" t="s">
        <v>94</v>
      </c>
      <c r="C409" s="97"/>
      <c r="D409" s="98"/>
      <c r="E409" s="99">
        <f>SUM(E404:E408)</f>
        <v>5</v>
      </c>
      <c r="F409" s="100">
        <v>1</v>
      </c>
      <c r="G409" s="18"/>
    </row>
    <row r="410" s="1" customFormat="1" customHeight="1" spans="1:7">
      <c r="A410" s="6" t="s">
        <v>154</v>
      </c>
      <c r="B410" s="6"/>
      <c r="C410" s="6"/>
      <c r="D410" s="6"/>
      <c r="E410" s="6"/>
      <c r="F410" s="101"/>
      <c r="G410" s="18"/>
    </row>
    <row r="411" s="1" customFormat="1" customHeight="1" spans="1:7">
      <c r="A411" s="7" t="s">
        <v>2</v>
      </c>
      <c r="B411" s="7"/>
      <c r="C411" s="7"/>
      <c r="D411" s="7"/>
      <c r="E411" s="7"/>
      <c r="F411" s="102"/>
      <c r="G411" s="18"/>
    </row>
    <row r="412" s="1" customFormat="1" customHeight="1" spans="1:7">
      <c r="A412" s="8" t="s">
        <v>3</v>
      </c>
      <c r="B412" s="9" t="s">
        <v>4</v>
      </c>
      <c r="C412" s="8" t="s">
        <v>5</v>
      </c>
      <c r="D412" s="8" t="s">
        <v>6</v>
      </c>
      <c r="E412" s="8" t="s">
        <v>7</v>
      </c>
      <c r="F412" s="10" t="s">
        <v>8</v>
      </c>
      <c r="G412" s="18"/>
    </row>
    <row r="413" s="1" customFormat="1" customHeight="1" spans="1:7">
      <c r="A413" s="12">
        <v>1</v>
      </c>
      <c r="B413" s="13" t="s">
        <v>155</v>
      </c>
      <c r="C413" s="119" t="s">
        <v>11</v>
      </c>
      <c r="D413" s="15" t="s">
        <v>156</v>
      </c>
      <c r="E413" s="16">
        <f t="shared" ref="E413:E415" si="27">18.6*5.3</f>
        <v>98.58</v>
      </c>
      <c r="F413" s="17"/>
      <c r="G413" s="18"/>
    </row>
    <row r="414" s="1" customFormat="1" customHeight="1" spans="1:7">
      <c r="A414" s="19"/>
      <c r="B414" s="78"/>
      <c r="C414" s="119" t="s">
        <v>13</v>
      </c>
      <c r="D414" s="19"/>
      <c r="E414" s="16">
        <f t="shared" si="27"/>
        <v>98.58</v>
      </c>
      <c r="F414" s="17"/>
      <c r="G414" s="18"/>
    </row>
    <row r="415" s="1" customFormat="1" customHeight="1" spans="1:7">
      <c r="A415" s="21"/>
      <c r="B415" s="120"/>
      <c r="C415" s="119" t="s">
        <v>14</v>
      </c>
      <c r="D415" s="21"/>
      <c r="E415" s="16">
        <f t="shared" si="27"/>
        <v>98.58</v>
      </c>
      <c r="F415" s="17"/>
      <c r="G415" s="18"/>
    </row>
    <row r="416" s="1" customFormat="1" customHeight="1" spans="1:7">
      <c r="A416" s="12">
        <v>2</v>
      </c>
      <c r="B416" s="13" t="s">
        <v>15</v>
      </c>
      <c r="C416" s="14" t="s">
        <v>11</v>
      </c>
      <c r="D416" s="15" t="s">
        <v>146</v>
      </c>
      <c r="E416" s="16">
        <f t="shared" ref="E416:E418" si="28">4.3*1.5*2</f>
        <v>12.9</v>
      </c>
      <c r="F416" s="17"/>
      <c r="G416" s="18"/>
    </row>
    <row r="417" s="1" customFormat="1" customHeight="1" spans="1:7">
      <c r="A417" s="19"/>
      <c r="B417" s="20"/>
      <c r="C417" s="14" t="s">
        <v>13</v>
      </c>
      <c r="D417" s="19"/>
      <c r="E417" s="16">
        <f t="shared" si="28"/>
        <v>12.9</v>
      </c>
      <c r="F417" s="17"/>
      <c r="G417" s="18"/>
    </row>
    <row r="418" s="1" customFormat="1" customHeight="1" spans="1:7">
      <c r="A418" s="21"/>
      <c r="B418" s="22"/>
      <c r="C418" s="14" t="s">
        <v>14</v>
      </c>
      <c r="D418" s="21"/>
      <c r="E418" s="16">
        <f t="shared" si="28"/>
        <v>12.9</v>
      </c>
      <c r="F418" s="17"/>
      <c r="G418" s="18"/>
    </row>
    <row r="419" s="1" customFormat="1" customHeight="1" spans="1:7">
      <c r="A419" s="12">
        <v>3</v>
      </c>
      <c r="B419" s="13" t="s">
        <v>129</v>
      </c>
      <c r="C419" s="43" t="s">
        <v>130</v>
      </c>
      <c r="D419" s="15" t="s">
        <v>157</v>
      </c>
      <c r="E419" s="16">
        <f t="shared" ref="E419:E421" si="29">18*4.8</f>
        <v>86.4</v>
      </c>
      <c r="F419" s="17"/>
      <c r="G419" s="18"/>
    </row>
    <row r="420" s="1" customFormat="1" customHeight="1" spans="1:7">
      <c r="A420" s="19"/>
      <c r="B420" s="78"/>
      <c r="C420" s="43" t="s">
        <v>132</v>
      </c>
      <c r="D420" s="19"/>
      <c r="E420" s="16">
        <f t="shared" si="29"/>
        <v>86.4</v>
      </c>
      <c r="F420" s="17"/>
      <c r="G420" s="18"/>
    </row>
    <row r="421" s="1" customFormat="1" customHeight="1" spans="1:7">
      <c r="A421" s="19"/>
      <c r="B421" s="78"/>
      <c r="C421" s="43" t="s">
        <v>133</v>
      </c>
      <c r="D421" s="21"/>
      <c r="E421" s="16">
        <f t="shared" si="29"/>
        <v>86.4</v>
      </c>
      <c r="F421" s="17"/>
      <c r="G421" s="18"/>
    </row>
    <row r="422" s="1" customFormat="1" customHeight="1" spans="1:7">
      <c r="A422" s="19"/>
      <c r="B422" s="78"/>
      <c r="C422" s="43" t="s">
        <v>134</v>
      </c>
      <c r="D422" s="21"/>
      <c r="E422" s="112">
        <v>4</v>
      </c>
      <c r="F422" s="17"/>
      <c r="G422" s="18"/>
    </row>
    <row r="423" s="1" customFormat="1" customHeight="1" spans="1:7">
      <c r="A423" s="29">
        <v>4</v>
      </c>
      <c r="B423" s="30" t="s">
        <v>22</v>
      </c>
      <c r="C423" s="14" t="s">
        <v>23</v>
      </c>
      <c r="D423" s="31" t="s">
        <v>24</v>
      </c>
      <c r="E423" s="16">
        <f>7.2*2.4</f>
        <v>17.28</v>
      </c>
      <c r="F423" s="17"/>
      <c r="G423" s="18"/>
    </row>
    <row r="424" s="1" customFormat="1" customHeight="1" spans="1:7">
      <c r="A424" s="29">
        <v>5</v>
      </c>
      <c r="B424" s="30" t="s">
        <v>137</v>
      </c>
      <c r="C424" s="14" t="s">
        <v>138</v>
      </c>
      <c r="D424" s="31"/>
      <c r="E424" s="113">
        <v>1</v>
      </c>
      <c r="F424" s="17"/>
      <c r="G424" s="18"/>
    </row>
    <row r="425" s="1" customFormat="1" customHeight="1" spans="1:7">
      <c r="A425" s="32" t="s">
        <v>25</v>
      </c>
      <c r="B425" s="33"/>
      <c r="C425" s="33"/>
      <c r="D425" s="33"/>
      <c r="E425" s="33"/>
      <c r="F425" s="33"/>
      <c r="G425" s="18"/>
    </row>
    <row r="426" s="1" customFormat="1" customHeight="1" spans="1:7">
      <c r="A426" s="8" t="s">
        <v>3</v>
      </c>
      <c r="B426" s="9" t="s">
        <v>4</v>
      </c>
      <c r="C426" s="8" t="s">
        <v>5</v>
      </c>
      <c r="D426" s="8" t="s">
        <v>6</v>
      </c>
      <c r="E426" s="8" t="s">
        <v>7</v>
      </c>
      <c r="F426" s="10" t="s">
        <v>8</v>
      </c>
      <c r="G426" s="18"/>
    </row>
    <row r="427" s="1" customFormat="1" customHeight="1" spans="1:7">
      <c r="A427" s="34">
        <v>1</v>
      </c>
      <c r="B427" s="35" t="s">
        <v>26</v>
      </c>
      <c r="C427" s="114"/>
      <c r="D427" s="115"/>
      <c r="E427" s="38">
        <v>1</v>
      </c>
      <c r="F427" s="39">
        <v>1</v>
      </c>
      <c r="G427" s="18"/>
    </row>
    <row r="428" s="1" customFormat="1" customHeight="1" spans="1:7">
      <c r="A428" s="34">
        <v>2</v>
      </c>
      <c r="B428" s="14" t="s">
        <v>30</v>
      </c>
      <c r="C428" s="40"/>
      <c r="D428" s="40"/>
      <c r="E428" s="41">
        <v>10</v>
      </c>
      <c r="F428" s="39">
        <v>1</v>
      </c>
      <c r="G428" s="18"/>
    </row>
    <row r="429" s="1" customFormat="1" customHeight="1" spans="1:7">
      <c r="A429" s="34">
        <v>3</v>
      </c>
      <c r="B429" s="14" t="s">
        <v>31</v>
      </c>
      <c r="C429" s="40"/>
      <c r="D429" s="40"/>
      <c r="E429" s="42">
        <v>5</v>
      </c>
      <c r="F429" s="39">
        <v>1</v>
      </c>
      <c r="G429" s="18"/>
    </row>
    <row r="430" s="1" customFormat="1" customHeight="1" spans="1:7">
      <c r="A430" s="34">
        <v>4</v>
      </c>
      <c r="B430" s="14" t="s">
        <v>32</v>
      </c>
      <c r="C430" s="40"/>
      <c r="D430" s="40"/>
      <c r="E430" s="42">
        <v>2</v>
      </c>
      <c r="F430" s="39">
        <v>1</v>
      </c>
      <c r="G430" s="18"/>
    </row>
    <row r="431" s="1" customFormat="1" customHeight="1" spans="1:7">
      <c r="A431" s="34">
        <v>5</v>
      </c>
      <c r="B431" s="14" t="s">
        <v>40</v>
      </c>
      <c r="C431" s="40"/>
      <c r="D431" s="40"/>
      <c r="E431" s="41">
        <v>2</v>
      </c>
      <c r="F431" s="39">
        <v>1</v>
      </c>
      <c r="G431" s="18"/>
    </row>
    <row r="432" s="1" customFormat="1" customHeight="1" spans="1:7">
      <c r="A432" s="34">
        <v>6</v>
      </c>
      <c r="B432" s="14" t="s">
        <v>41</v>
      </c>
      <c r="C432" s="54"/>
      <c r="D432" s="55"/>
      <c r="E432" s="41">
        <v>1</v>
      </c>
      <c r="F432" s="39">
        <v>1</v>
      </c>
      <c r="G432" s="18"/>
    </row>
    <row r="433" s="1" customFormat="1" customHeight="1" spans="1:7">
      <c r="A433" s="34">
        <v>7</v>
      </c>
      <c r="B433" s="116" t="s">
        <v>69</v>
      </c>
      <c r="C433" s="54"/>
      <c r="D433" s="55"/>
      <c r="E433" s="42">
        <v>1</v>
      </c>
      <c r="F433" s="39">
        <v>1</v>
      </c>
      <c r="G433" s="18"/>
    </row>
    <row r="434" s="1" customFormat="1" customHeight="1" spans="1:7">
      <c r="A434" s="34">
        <v>8</v>
      </c>
      <c r="B434" s="14" t="s">
        <v>50</v>
      </c>
      <c r="C434" s="40" t="s">
        <v>51</v>
      </c>
      <c r="D434" s="40"/>
      <c r="E434" s="67">
        <v>2</v>
      </c>
      <c r="F434" s="39">
        <v>1</v>
      </c>
      <c r="G434" s="18"/>
    </row>
    <row r="435" s="1" customFormat="1" customHeight="1" spans="1:7">
      <c r="A435" s="68" t="s">
        <v>72</v>
      </c>
      <c r="B435" s="68"/>
      <c r="C435" s="68"/>
      <c r="D435" s="68"/>
      <c r="E435" s="68"/>
      <c r="F435" s="69"/>
      <c r="G435" s="18"/>
    </row>
    <row r="436" s="1" customFormat="1" customHeight="1" spans="1:7">
      <c r="A436" s="8" t="s">
        <v>3</v>
      </c>
      <c r="B436" s="9" t="s">
        <v>4</v>
      </c>
      <c r="C436" s="8" t="s">
        <v>5</v>
      </c>
      <c r="D436" s="8" t="s">
        <v>6</v>
      </c>
      <c r="E436" s="8" t="s">
        <v>7</v>
      </c>
      <c r="F436" s="10" t="s">
        <v>8</v>
      </c>
      <c r="G436" s="18"/>
    </row>
    <row r="437" s="1" customFormat="1" customHeight="1" spans="1:7">
      <c r="A437" s="82">
        <v>1</v>
      </c>
      <c r="B437" s="83" t="s">
        <v>73</v>
      </c>
      <c r="C437" s="84"/>
      <c r="D437" s="84"/>
      <c r="E437" s="85">
        <v>1</v>
      </c>
      <c r="F437" s="17">
        <v>1</v>
      </c>
      <c r="G437" s="18"/>
    </row>
    <row r="438" s="1" customFormat="1" customHeight="1" spans="1:7">
      <c r="A438" s="82">
        <v>2</v>
      </c>
      <c r="B438" s="83" t="s">
        <v>74</v>
      </c>
      <c r="C438" s="86"/>
      <c r="D438" s="86"/>
      <c r="E438" s="85">
        <v>4</v>
      </c>
      <c r="F438" s="17">
        <v>1</v>
      </c>
      <c r="G438" s="18"/>
    </row>
    <row r="439" s="1" customFormat="1" customHeight="1" spans="1:7">
      <c r="A439" s="82">
        <v>3</v>
      </c>
      <c r="B439" s="83" t="s">
        <v>75</v>
      </c>
      <c r="C439" s="86"/>
      <c r="D439" s="86"/>
      <c r="E439" s="85">
        <v>4</v>
      </c>
      <c r="F439" s="17">
        <v>1</v>
      </c>
      <c r="G439" s="18"/>
    </row>
    <row r="440" s="1" customFormat="1" customHeight="1" spans="1:7">
      <c r="A440" s="82">
        <v>4</v>
      </c>
      <c r="B440" s="87" t="s">
        <v>76</v>
      </c>
      <c r="C440" s="88"/>
      <c r="D440" s="88"/>
      <c r="E440" s="85">
        <v>1</v>
      </c>
      <c r="F440" s="17">
        <v>1</v>
      </c>
      <c r="G440" s="18"/>
    </row>
    <row r="441" s="1" customFormat="1" customHeight="1" spans="1:7">
      <c r="A441" s="82">
        <v>5</v>
      </c>
      <c r="B441" s="87" t="s">
        <v>78</v>
      </c>
      <c r="C441" s="84"/>
      <c r="D441" s="84"/>
      <c r="E441" s="92">
        <v>40</v>
      </c>
      <c r="F441" s="17">
        <v>1</v>
      </c>
      <c r="G441" s="18"/>
    </row>
    <row r="442" s="1" customFormat="1" customHeight="1" spans="1:7">
      <c r="A442" s="68" t="s">
        <v>87</v>
      </c>
      <c r="B442" s="68"/>
      <c r="C442" s="68"/>
      <c r="D442" s="68"/>
      <c r="E442" s="68"/>
      <c r="F442" s="69"/>
      <c r="G442" s="18"/>
    </row>
    <row r="443" s="1" customFormat="1" customHeight="1" spans="1:7">
      <c r="A443" s="8" t="s">
        <v>3</v>
      </c>
      <c r="B443" s="9" t="s">
        <v>4</v>
      </c>
      <c r="C443" s="8" t="s">
        <v>5</v>
      </c>
      <c r="D443" s="8" t="s">
        <v>6</v>
      </c>
      <c r="E443" s="8" t="s">
        <v>7</v>
      </c>
      <c r="F443" s="10" t="s">
        <v>8</v>
      </c>
      <c r="G443" s="18"/>
    </row>
    <row r="444" s="1" customFormat="1" customHeight="1" spans="1:7">
      <c r="A444" s="95">
        <v>1</v>
      </c>
      <c r="B444" s="96" t="s">
        <v>89</v>
      </c>
      <c r="C444" s="84"/>
      <c r="D444" s="84"/>
      <c r="E444" s="99">
        <v>1</v>
      </c>
      <c r="F444" s="100">
        <v>1</v>
      </c>
      <c r="G444" s="18"/>
    </row>
    <row r="445" s="1" customFormat="1" customHeight="1" spans="1:7">
      <c r="A445" s="95">
        <v>2</v>
      </c>
      <c r="B445" s="96" t="s">
        <v>90</v>
      </c>
      <c r="C445" s="84"/>
      <c r="D445" s="84"/>
      <c r="E445" s="99">
        <v>1</v>
      </c>
      <c r="F445" s="100">
        <v>1</v>
      </c>
      <c r="G445" s="18"/>
    </row>
    <row r="446" s="1" customFormat="1" customHeight="1" spans="1:7">
      <c r="A446" s="95">
        <v>3</v>
      </c>
      <c r="B446" s="96" t="s">
        <v>93</v>
      </c>
      <c r="C446" s="84"/>
      <c r="D446" s="84"/>
      <c r="E446" s="99">
        <v>2</v>
      </c>
      <c r="F446" s="100">
        <v>1</v>
      </c>
      <c r="G446" s="18"/>
    </row>
    <row r="447" s="1" customFormat="1" customHeight="1" spans="1:7">
      <c r="A447" s="95">
        <v>4</v>
      </c>
      <c r="B447" s="96" t="s">
        <v>112</v>
      </c>
      <c r="C447" s="84"/>
      <c r="D447" s="84"/>
      <c r="E447" s="99">
        <v>1</v>
      </c>
      <c r="F447" s="100">
        <v>1</v>
      </c>
      <c r="G447" s="18"/>
    </row>
    <row r="448" s="1" customFormat="1" customHeight="1" spans="1:7">
      <c r="A448" s="95">
        <v>5</v>
      </c>
      <c r="B448" s="96" t="s">
        <v>94</v>
      </c>
      <c r="C448" s="84"/>
      <c r="D448" s="84"/>
      <c r="E448" s="99">
        <f>SUM(E444:E447)</f>
        <v>5</v>
      </c>
      <c r="F448" s="100">
        <v>1</v>
      </c>
      <c r="G448" s="18"/>
    </row>
    <row r="449" s="1" customFormat="1" customHeight="1" spans="1:7">
      <c r="A449" s="6" t="s">
        <v>158</v>
      </c>
      <c r="B449" s="6"/>
      <c r="C449" s="6"/>
      <c r="D449" s="6"/>
      <c r="E449" s="6"/>
      <c r="F449" s="101"/>
      <c r="G449" s="18"/>
    </row>
    <row r="450" s="1" customFormat="1" customHeight="1" spans="1:7">
      <c r="A450" s="7" t="s">
        <v>2</v>
      </c>
      <c r="B450" s="7"/>
      <c r="C450" s="7"/>
      <c r="D450" s="7"/>
      <c r="E450" s="7"/>
      <c r="F450" s="102"/>
      <c r="G450" s="18"/>
    </row>
    <row r="451" s="1" customFormat="1" customHeight="1" spans="1:7">
      <c r="A451" s="8" t="s">
        <v>3</v>
      </c>
      <c r="B451" s="9" t="s">
        <v>4</v>
      </c>
      <c r="C451" s="8" t="s">
        <v>5</v>
      </c>
      <c r="D451" s="8" t="s">
        <v>6</v>
      </c>
      <c r="E451" s="8" t="s">
        <v>7</v>
      </c>
      <c r="F451" s="10" t="s">
        <v>8</v>
      </c>
      <c r="G451" s="18"/>
    </row>
    <row r="452" s="1" customFormat="1" customHeight="1" spans="1:7">
      <c r="A452" s="12">
        <v>1</v>
      </c>
      <c r="B452" s="13" t="s">
        <v>15</v>
      </c>
      <c r="C452" s="14" t="s">
        <v>11</v>
      </c>
      <c r="D452" s="15" t="s">
        <v>146</v>
      </c>
      <c r="E452" s="16">
        <f t="shared" ref="E452:E454" si="30">4.3*1.5*2</f>
        <v>12.9</v>
      </c>
      <c r="F452" s="17"/>
      <c r="G452" s="18"/>
    </row>
    <row r="453" s="1" customFormat="1" customHeight="1" spans="1:7">
      <c r="A453" s="19"/>
      <c r="B453" s="20"/>
      <c r="C453" s="14" t="s">
        <v>13</v>
      </c>
      <c r="D453" s="19"/>
      <c r="E453" s="16">
        <f t="shared" si="30"/>
        <v>12.9</v>
      </c>
      <c r="F453" s="17"/>
      <c r="G453" s="18"/>
    </row>
    <row r="454" s="1" customFormat="1" customHeight="1" spans="1:7">
      <c r="A454" s="21"/>
      <c r="B454" s="22"/>
      <c r="C454" s="14" t="s">
        <v>14</v>
      </c>
      <c r="D454" s="21"/>
      <c r="E454" s="16">
        <f t="shared" si="30"/>
        <v>12.9</v>
      </c>
      <c r="F454" s="17"/>
      <c r="G454" s="18"/>
    </row>
    <row r="455" s="1" customFormat="1" customHeight="1" spans="1:7">
      <c r="A455" s="12">
        <v>2</v>
      </c>
      <c r="B455" s="13" t="s">
        <v>129</v>
      </c>
      <c r="C455" s="43" t="s">
        <v>130</v>
      </c>
      <c r="D455" s="15" t="s">
        <v>157</v>
      </c>
      <c r="E455" s="16">
        <f t="shared" ref="E455:E457" si="31">18*4.8</f>
        <v>86.4</v>
      </c>
      <c r="F455" s="17"/>
      <c r="G455" s="18"/>
    </row>
    <row r="456" s="1" customFormat="1" customHeight="1" spans="1:7">
      <c r="A456" s="19"/>
      <c r="B456" s="78"/>
      <c r="C456" s="43" t="s">
        <v>132</v>
      </c>
      <c r="D456" s="19"/>
      <c r="E456" s="16">
        <f t="shared" si="31"/>
        <v>86.4</v>
      </c>
      <c r="F456" s="17"/>
      <c r="G456" s="18"/>
    </row>
    <row r="457" s="1" customFormat="1" customHeight="1" spans="1:7">
      <c r="A457" s="19"/>
      <c r="B457" s="78"/>
      <c r="C457" s="43" t="s">
        <v>133</v>
      </c>
      <c r="D457" s="21"/>
      <c r="E457" s="16">
        <f t="shared" si="31"/>
        <v>86.4</v>
      </c>
      <c r="F457" s="17"/>
      <c r="G457" s="18"/>
    </row>
    <row r="458" s="1" customFormat="1" customHeight="1" spans="1:7">
      <c r="A458" s="19"/>
      <c r="B458" s="78"/>
      <c r="C458" s="43" t="s">
        <v>134</v>
      </c>
      <c r="D458" s="21"/>
      <c r="E458" s="112">
        <v>4</v>
      </c>
      <c r="F458" s="17"/>
      <c r="G458" s="18"/>
    </row>
    <row r="459" s="1" customFormat="1" customHeight="1" spans="1:7">
      <c r="A459" s="29">
        <v>3</v>
      </c>
      <c r="B459" s="30" t="s">
        <v>22</v>
      </c>
      <c r="C459" s="14" t="s">
        <v>23</v>
      </c>
      <c r="D459" s="31" t="s">
        <v>24</v>
      </c>
      <c r="E459" s="16">
        <f>7.2*2.4</f>
        <v>17.28</v>
      </c>
      <c r="F459" s="17"/>
      <c r="G459" s="18"/>
    </row>
    <row r="460" s="1" customFormat="1" customHeight="1" spans="1:7">
      <c r="A460" s="29">
        <v>4</v>
      </c>
      <c r="B460" s="30" t="s">
        <v>137</v>
      </c>
      <c r="C460" s="14" t="s">
        <v>138</v>
      </c>
      <c r="D460" s="31"/>
      <c r="E460" s="113">
        <v>1</v>
      </c>
      <c r="F460" s="17"/>
      <c r="G460" s="18"/>
    </row>
    <row r="461" s="1" customFormat="1" customHeight="1" spans="1:7">
      <c r="A461" s="32" t="s">
        <v>25</v>
      </c>
      <c r="B461" s="33"/>
      <c r="C461" s="33"/>
      <c r="D461" s="33"/>
      <c r="E461" s="33"/>
      <c r="F461" s="33"/>
      <c r="G461" s="18"/>
    </row>
    <row r="462" s="1" customFormat="1" customHeight="1" spans="1:7">
      <c r="A462" s="8" t="s">
        <v>3</v>
      </c>
      <c r="B462" s="9" t="s">
        <v>4</v>
      </c>
      <c r="C462" s="8" t="s">
        <v>5</v>
      </c>
      <c r="D462" s="8" t="s">
        <v>6</v>
      </c>
      <c r="E462" s="8" t="s">
        <v>7</v>
      </c>
      <c r="F462" s="10" t="s">
        <v>8</v>
      </c>
      <c r="G462" s="18"/>
    </row>
    <row r="463" s="1" customFormat="1" customHeight="1" spans="1:7">
      <c r="A463" s="34">
        <v>1</v>
      </c>
      <c r="B463" s="35" t="s">
        <v>26</v>
      </c>
      <c r="C463" s="114"/>
      <c r="D463" s="115"/>
      <c r="E463" s="38">
        <v>1</v>
      </c>
      <c r="F463" s="39">
        <v>1</v>
      </c>
      <c r="G463" s="18"/>
    </row>
    <row r="464" s="1" customFormat="1" customHeight="1" spans="1:7">
      <c r="A464" s="34">
        <v>2</v>
      </c>
      <c r="B464" s="14" t="s">
        <v>30</v>
      </c>
      <c r="C464" s="40"/>
      <c r="D464" s="40"/>
      <c r="E464" s="41">
        <v>10</v>
      </c>
      <c r="F464" s="39">
        <v>1</v>
      </c>
      <c r="G464" s="18"/>
    </row>
    <row r="465" s="1" customFormat="1" customHeight="1" spans="1:7">
      <c r="A465" s="34">
        <v>3</v>
      </c>
      <c r="B465" s="14" t="s">
        <v>31</v>
      </c>
      <c r="C465" s="40"/>
      <c r="D465" s="40"/>
      <c r="E465" s="42">
        <v>5</v>
      </c>
      <c r="F465" s="39">
        <v>1</v>
      </c>
      <c r="G465" s="18"/>
    </row>
    <row r="466" s="1" customFormat="1" customHeight="1" spans="1:7">
      <c r="A466" s="34">
        <v>4</v>
      </c>
      <c r="B466" s="14" t="s">
        <v>32</v>
      </c>
      <c r="C466" s="40"/>
      <c r="D466" s="40"/>
      <c r="E466" s="42">
        <v>2</v>
      </c>
      <c r="F466" s="39">
        <v>1</v>
      </c>
      <c r="G466" s="18"/>
    </row>
    <row r="467" s="1" customFormat="1" customHeight="1" spans="1:7">
      <c r="A467" s="34">
        <v>5</v>
      </c>
      <c r="B467" s="14" t="s">
        <v>40</v>
      </c>
      <c r="C467" s="40"/>
      <c r="D467" s="40"/>
      <c r="E467" s="41">
        <v>2</v>
      </c>
      <c r="F467" s="39">
        <v>1</v>
      </c>
      <c r="G467" s="18"/>
    </row>
    <row r="468" s="1" customFormat="1" customHeight="1" spans="1:7">
      <c r="A468" s="34">
        <v>6</v>
      </c>
      <c r="B468" s="14" t="s">
        <v>41</v>
      </c>
      <c r="C468" s="54"/>
      <c r="D468" s="55"/>
      <c r="E468" s="41">
        <v>1</v>
      </c>
      <c r="F468" s="39">
        <v>1</v>
      </c>
      <c r="G468" s="18"/>
    </row>
    <row r="469" s="1" customFormat="1" customHeight="1" spans="1:7">
      <c r="A469" s="34">
        <v>7</v>
      </c>
      <c r="B469" s="116" t="s">
        <v>69</v>
      </c>
      <c r="C469" s="54"/>
      <c r="D469" s="55"/>
      <c r="E469" s="42">
        <v>1</v>
      </c>
      <c r="F469" s="39">
        <v>1</v>
      </c>
      <c r="G469" s="18"/>
    </row>
    <row r="470" s="1" customFormat="1" customHeight="1" spans="1:7">
      <c r="A470" s="34">
        <v>8</v>
      </c>
      <c r="B470" s="14" t="s">
        <v>50</v>
      </c>
      <c r="C470" s="40" t="s">
        <v>51</v>
      </c>
      <c r="D470" s="40"/>
      <c r="E470" s="67">
        <v>2</v>
      </c>
      <c r="F470" s="39">
        <v>1</v>
      </c>
      <c r="G470" s="18"/>
    </row>
    <row r="471" s="1" customFormat="1" customHeight="1" spans="1:7">
      <c r="A471" s="7" t="s">
        <v>52</v>
      </c>
      <c r="B471" s="7"/>
      <c r="C471" s="7"/>
      <c r="D471" s="7"/>
      <c r="E471" s="7"/>
      <c r="F471" s="102"/>
      <c r="G471" s="18"/>
    </row>
    <row r="472" s="1" customFormat="1" customHeight="1" spans="1:7">
      <c r="A472" s="8" t="s">
        <v>3</v>
      </c>
      <c r="B472" s="9" t="s">
        <v>4</v>
      </c>
      <c r="C472" s="8" t="s">
        <v>5</v>
      </c>
      <c r="D472" s="8" t="s">
        <v>6</v>
      </c>
      <c r="E472" s="8" t="s">
        <v>7</v>
      </c>
      <c r="F472" s="10" t="s">
        <v>8</v>
      </c>
      <c r="G472" s="18"/>
    </row>
    <row r="473" s="1" customFormat="1" customHeight="1" spans="1:7">
      <c r="A473" s="56">
        <v>1</v>
      </c>
      <c r="B473" s="70" t="s">
        <v>53</v>
      </c>
      <c r="C473" s="71" t="s">
        <v>139</v>
      </c>
      <c r="D473" s="71" t="s">
        <v>159</v>
      </c>
      <c r="E473" s="16">
        <f>18*5</f>
        <v>90</v>
      </c>
      <c r="F473" s="17">
        <v>1</v>
      </c>
      <c r="G473" s="18"/>
    </row>
    <row r="474" s="1" customFormat="1" customHeight="1" spans="1:7">
      <c r="A474" s="61"/>
      <c r="B474" s="72"/>
      <c r="C474" s="73" t="s">
        <v>56</v>
      </c>
      <c r="D474" s="43" t="s">
        <v>57</v>
      </c>
      <c r="E474" s="42">
        <v>1</v>
      </c>
      <c r="F474" s="74">
        <v>1</v>
      </c>
      <c r="G474" s="18"/>
    </row>
    <row r="475" s="1" customFormat="1" customHeight="1" spans="1:7">
      <c r="A475" s="61"/>
      <c r="B475" s="72"/>
      <c r="C475" s="54" t="s">
        <v>58</v>
      </c>
      <c r="D475" s="55"/>
      <c r="E475" s="42">
        <v>1</v>
      </c>
      <c r="F475" s="17">
        <v>1</v>
      </c>
      <c r="G475" s="18"/>
    </row>
    <row r="476" s="1" customFormat="1" customHeight="1" spans="1:7">
      <c r="A476" s="61"/>
      <c r="B476" s="72"/>
      <c r="C476" s="54" t="s">
        <v>60</v>
      </c>
      <c r="D476" s="55"/>
      <c r="E476" s="42">
        <v>1</v>
      </c>
      <c r="F476" s="74">
        <v>1</v>
      </c>
      <c r="G476" s="18"/>
    </row>
    <row r="477" s="1" customFormat="1" customHeight="1" spans="1:7">
      <c r="A477" s="75"/>
      <c r="B477" s="76"/>
      <c r="C477" s="54" t="s">
        <v>61</v>
      </c>
      <c r="D477" s="55"/>
      <c r="E477" s="42">
        <v>1</v>
      </c>
      <c r="F477" s="17">
        <v>1</v>
      </c>
      <c r="G477" s="18"/>
    </row>
    <row r="478" s="1" customFormat="1" customHeight="1" spans="1:7">
      <c r="A478" s="15">
        <v>2</v>
      </c>
      <c r="B478" s="13" t="s">
        <v>62</v>
      </c>
      <c r="C478" s="54" t="s">
        <v>63</v>
      </c>
      <c r="D478" s="55"/>
      <c r="E478" s="77">
        <v>1</v>
      </c>
      <c r="F478" s="74">
        <v>1</v>
      </c>
      <c r="G478" s="18"/>
    </row>
    <row r="479" s="1" customFormat="1" customHeight="1" spans="1:7">
      <c r="A479" s="48"/>
      <c r="B479" s="78"/>
      <c r="C479" s="54" t="s">
        <v>64</v>
      </c>
      <c r="D479" s="55"/>
      <c r="E479" s="77">
        <v>1</v>
      </c>
      <c r="F479" s="17">
        <v>1</v>
      </c>
      <c r="G479" s="18"/>
    </row>
    <row r="480" s="1" customFormat="1" customHeight="1" spans="1:7">
      <c r="A480" s="31">
        <v>3</v>
      </c>
      <c r="B480" s="43" t="s">
        <v>68</v>
      </c>
      <c r="C480" s="40"/>
      <c r="D480" s="40"/>
      <c r="E480" s="42">
        <v>2</v>
      </c>
      <c r="F480" s="74">
        <v>1</v>
      </c>
      <c r="G480" s="18"/>
    </row>
    <row r="481" s="1" customFormat="1" customHeight="1" spans="1:7">
      <c r="A481" s="31">
        <v>4</v>
      </c>
      <c r="B481" s="43" t="s">
        <v>47</v>
      </c>
      <c r="C481" s="40"/>
      <c r="D481" s="40"/>
      <c r="E481" s="42">
        <v>3</v>
      </c>
      <c r="F481" s="17">
        <v>1</v>
      </c>
      <c r="G481" s="18"/>
    </row>
    <row r="482" s="1" customFormat="1" customHeight="1" spans="1:7">
      <c r="A482" s="31">
        <v>5</v>
      </c>
      <c r="B482" s="43" t="s">
        <v>69</v>
      </c>
      <c r="C482" s="40"/>
      <c r="D482" s="40"/>
      <c r="E482" s="42">
        <v>4</v>
      </c>
      <c r="F482" s="74">
        <v>1</v>
      </c>
      <c r="G482" s="18"/>
    </row>
    <row r="483" s="1" customFormat="1" customHeight="1" spans="1:7">
      <c r="A483" s="68" t="s">
        <v>72</v>
      </c>
      <c r="B483" s="68"/>
      <c r="C483" s="68"/>
      <c r="D483" s="68"/>
      <c r="E483" s="68"/>
      <c r="F483" s="69"/>
      <c r="G483" s="18"/>
    </row>
    <row r="484" s="1" customFormat="1" customHeight="1" spans="1:7">
      <c r="A484" s="8" t="s">
        <v>3</v>
      </c>
      <c r="B484" s="9" t="s">
        <v>4</v>
      </c>
      <c r="C484" s="8" t="s">
        <v>5</v>
      </c>
      <c r="D484" s="8" t="s">
        <v>6</v>
      </c>
      <c r="E484" s="8" t="s">
        <v>7</v>
      </c>
      <c r="F484" s="10" t="s">
        <v>8</v>
      </c>
      <c r="G484" s="18"/>
    </row>
    <row r="485" s="1" customFormat="1" customHeight="1" spans="1:7">
      <c r="A485" s="82">
        <v>1</v>
      </c>
      <c r="B485" s="83" t="s">
        <v>73</v>
      </c>
      <c r="C485" s="84"/>
      <c r="D485" s="84"/>
      <c r="E485" s="85">
        <v>1</v>
      </c>
      <c r="F485" s="17">
        <v>2</v>
      </c>
      <c r="G485" s="18"/>
    </row>
    <row r="486" s="1" customFormat="1" customHeight="1" spans="1:7">
      <c r="A486" s="82">
        <v>2</v>
      </c>
      <c r="B486" s="83" t="s">
        <v>74</v>
      </c>
      <c r="C486" s="86"/>
      <c r="D486" s="86"/>
      <c r="E486" s="85">
        <v>4</v>
      </c>
      <c r="F486" s="17">
        <v>2</v>
      </c>
      <c r="G486" s="18"/>
    </row>
    <row r="487" s="1" customFormat="1" customHeight="1" spans="1:7">
      <c r="A487" s="82">
        <v>3</v>
      </c>
      <c r="B487" s="83" t="s">
        <v>75</v>
      </c>
      <c r="C487" s="86"/>
      <c r="D487" s="86"/>
      <c r="E487" s="85">
        <v>4</v>
      </c>
      <c r="F487" s="17">
        <v>2</v>
      </c>
      <c r="G487" s="18"/>
    </row>
    <row r="488" s="1" customFormat="1" customHeight="1" spans="1:7">
      <c r="A488" s="82">
        <v>4</v>
      </c>
      <c r="B488" s="87" t="s">
        <v>76</v>
      </c>
      <c r="C488" s="88"/>
      <c r="D488" s="88"/>
      <c r="E488" s="85">
        <v>1</v>
      </c>
      <c r="F488" s="17">
        <v>2</v>
      </c>
      <c r="G488" s="18"/>
    </row>
    <row r="489" s="1" customFormat="1" customHeight="1" spans="1:7">
      <c r="A489" s="82">
        <v>5</v>
      </c>
      <c r="B489" s="87" t="s">
        <v>78</v>
      </c>
      <c r="C489" s="84"/>
      <c r="D489" s="84"/>
      <c r="E489" s="92">
        <v>40</v>
      </c>
      <c r="F489" s="17">
        <v>2</v>
      </c>
      <c r="G489" s="18"/>
    </row>
    <row r="490" s="1" customFormat="1" customHeight="1" spans="1:7">
      <c r="A490" s="68" t="s">
        <v>87</v>
      </c>
      <c r="B490" s="68"/>
      <c r="C490" s="68"/>
      <c r="D490" s="68"/>
      <c r="E490" s="68"/>
      <c r="F490" s="69"/>
      <c r="G490" s="18"/>
    </row>
    <row r="491" s="1" customFormat="1" customHeight="1" spans="1:7">
      <c r="A491" s="8" t="s">
        <v>3</v>
      </c>
      <c r="B491" s="9" t="s">
        <v>4</v>
      </c>
      <c r="C491" s="8" t="s">
        <v>5</v>
      </c>
      <c r="D491" s="8" t="s">
        <v>6</v>
      </c>
      <c r="E491" s="8" t="s">
        <v>7</v>
      </c>
      <c r="F491" s="10" t="s">
        <v>8</v>
      </c>
      <c r="G491" s="18"/>
    </row>
    <row r="492" s="1" customFormat="1" customHeight="1" spans="1:7">
      <c r="A492" s="95">
        <v>1</v>
      </c>
      <c r="B492" s="96" t="s">
        <v>88</v>
      </c>
      <c r="C492" s="84"/>
      <c r="D492" s="84"/>
      <c r="E492" s="99">
        <v>1</v>
      </c>
      <c r="F492" s="100">
        <v>2</v>
      </c>
      <c r="G492" s="18"/>
    </row>
    <row r="493" s="1" customFormat="1" customHeight="1" spans="1:7">
      <c r="A493" s="95">
        <v>2</v>
      </c>
      <c r="B493" s="96" t="s">
        <v>89</v>
      </c>
      <c r="C493" s="84"/>
      <c r="D493" s="84"/>
      <c r="E493" s="99">
        <v>1</v>
      </c>
      <c r="F493" s="100">
        <v>2</v>
      </c>
      <c r="G493" s="18"/>
    </row>
    <row r="494" s="1" customFormat="1" customHeight="1" spans="1:7">
      <c r="A494" s="95">
        <v>3</v>
      </c>
      <c r="B494" s="96" t="s">
        <v>90</v>
      </c>
      <c r="C494" s="84"/>
      <c r="D494" s="84"/>
      <c r="E494" s="99">
        <v>1</v>
      </c>
      <c r="F494" s="100">
        <v>2</v>
      </c>
      <c r="G494" s="18"/>
    </row>
    <row r="495" s="1" customFormat="1" customHeight="1" spans="1:7">
      <c r="A495" s="95">
        <v>4</v>
      </c>
      <c r="B495" s="96" t="s">
        <v>92</v>
      </c>
      <c r="C495" s="84"/>
      <c r="D495" s="84"/>
      <c r="E495" s="99">
        <v>6</v>
      </c>
      <c r="F495" s="100">
        <v>2</v>
      </c>
      <c r="G495" s="18"/>
    </row>
    <row r="496" s="1" customFormat="1" customHeight="1" spans="1:7">
      <c r="A496" s="95">
        <v>5</v>
      </c>
      <c r="B496" s="96" t="s">
        <v>93</v>
      </c>
      <c r="C496" s="84"/>
      <c r="D496" s="84"/>
      <c r="E496" s="99">
        <v>2</v>
      </c>
      <c r="F496" s="100">
        <v>2</v>
      </c>
      <c r="G496" s="18"/>
    </row>
    <row r="497" s="1" customFormat="1" customHeight="1" spans="1:7">
      <c r="A497" s="95">
        <v>6</v>
      </c>
      <c r="B497" s="96" t="s">
        <v>112</v>
      </c>
      <c r="C497" s="84"/>
      <c r="D497" s="84"/>
      <c r="E497" s="99">
        <v>1</v>
      </c>
      <c r="F497" s="100">
        <v>2</v>
      </c>
      <c r="G497" s="18"/>
    </row>
    <row r="498" s="1" customFormat="1" customHeight="1" spans="1:7">
      <c r="A498" s="95">
        <v>7</v>
      </c>
      <c r="B498" s="96" t="s">
        <v>94</v>
      </c>
      <c r="C498" s="84"/>
      <c r="D498" s="84"/>
      <c r="E498" s="99">
        <f>SUM(E493:E497)</f>
        <v>11</v>
      </c>
      <c r="F498" s="100">
        <v>2</v>
      </c>
      <c r="G498" s="18"/>
    </row>
    <row r="499" s="1" customFormat="1" customHeight="1" spans="1:7">
      <c r="A499" s="6" t="s">
        <v>160</v>
      </c>
      <c r="B499" s="6"/>
      <c r="C499" s="6"/>
      <c r="D499" s="6"/>
      <c r="E499" s="6"/>
      <c r="F499" s="101"/>
      <c r="G499" s="18"/>
    </row>
    <row r="500" s="1" customFormat="1" customHeight="1" spans="1:7">
      <c r="A500" s="32" t="s">
        <v>25</v>
      </c>
      <c r="B500" s="33"/>
      <c r="C500" s="33"/>
      <c r="D500" s="33"/>
      <c r="E500" s="33"/>
      <c r="F500" s="33"/>
      <c r="G500" s="18"/>
    </row>
    <row r="501" s="1" customFormat="1" customHeight="1" spans="1:7">
      <c r="A501" s="8" t="s">
        <v>3</v>
      </c>
      <c r="B501" s="9" t="s">
        <v>4</v>
      </c>
      <c r="C501" s="8" t="s">
        <v>5</v>
      </c>
      <c r="D501" s="8" t="s">
        <v>6</v>
      </c>
      <c r="E501" s="8" t="s">
        <v>7</v>
      </c>
      <c r="F501" s="10" t="s">
        <v>8</v>
      </c>
      <c r="G501" s="18"/>
    </row>
    <row r="502" s="1" customFormat="1" customHeight="1" spans="1:7">
      <c r="A502" s="34">
        <v>1</v>
      </c>
      <c r="B502" s="35" t="s">
        <v>26</v>
      </c>
      <c r="C502" s="114"/>
      <c r="D502" s="115"/>
      <c r="E502" s="38">
        <v>1</v>
      </c>
      <c r="F502" s="39">
        <v>2</v>
      </c>
      <c r="G502" s="18"/>
    </row>
    <row r="503" s="1" customFormat="1" customHeight="1" spans="1:7">
      <c r="A503" s="34">
        <v>2</v>
      </c>
      <c r="B503" s="14" t="s">
        <v>30</v>
      </c>
      <c r="C503" s="40"/>
      <c r="D503" s="40"/>
      <c r="E503" s="41">
        <v>4</v>
      </c>
      <c r="F503" s="39">
        <v>2</v>
      </c>
      <c r="G503" s="18"/>
    </row>
    <row r="504" s="1" customFormat="1" customHeight="1" spans="1:7">
      <c r="A504" s="34">
        <v>3</v>
      </c>
      <c r="B504" s="14" t="s">
        <v>31</v>
      </c>
      <c r="C504" s="40"/>
      <c r="D504" s="40"/>
      <c r="E504" s="42">
        <v>2</v>
      </c>
      <c r="F504" s="39">
        <v>2</v>
      </c>
      <c r="G504" s="18"/>
    </row>
    <row r="505" s="1" customFormat="1" customHeight="1" spans="1:7">
      <c r="A505" s="117">
        <v>4</v>
      </c>
      <c r="B505" s="44" t="s">
        <v>147</v>
      </c>
      <c r="C505" s="54" t="s">
        <v>148</v>
      </c>
      <c r="D505" s="55"/>
      <c r="E505" s="60">
        <v>1</v>
      </c>
      <c r="F505" s="39">
        <v>2</v>
      </c>
      <c r="G505" s="18"/>
    </row>
    <row r="506" s="1" customFormat="1" customHeight="1" spans="1:7">
      <c r="A506" s="118"/>
      <c r="B506" s="49"/>
      <c r="C506" s="54" t="s">
        <v>39</v>
      </c>
      <c r="D506" s="55"/>
      <c r="E506" s="42">
        <v>20</v>
      </c>
      <c r="F506" s="39">
        <v>2</v>
      </c>
      <c r="G506" s="18"/>
    </row>
    <row r="507" s="1" customFormat="1" customHeight="1" spans="1:7">
      <c r="A507" s="56">
        <v>5</v>
      </c>
      <c r="B507" s="57" t="s">
        <v>42</v>
      </c>
      <c r="C507" s="58" t="s">
        <v>43</v>
      </c>
      <c r="D507" s="59"/>
      <c r="E507" s="60">
        <v>1</v>
      </c>
      <c r="F507" s="39">
        <v>2</v>
      </c>
      <c r="G507" s="18"/>
    </row>
    <row r="508" s="1" customFormat="1" customHeight="1" spans="1:7">
      <c r="A508" s="61"/>
      <c r="B508" s="62"/>
      <c r="C508" s="54" t="s">
        <v>44</v>
      </c>
      <c r="D508" s="55"/>
      <c r="E508" s="63">
        <v>1</v>
      </c>
      <c r="F508" s="39">
        <v>2</v>
      </c>
      <c r="G508" s="18"/>
    </row>
    <row r="509" s="1" customFormat="1" customHeight="1" spans="1:7">
      <c r="A509" s="61"/>
      <c r="B509" s="62"/>
      <c r="C509" s="54" t="s">
        <v>45</v>
      </c>
      <c r="D509" s="55"/>
      <c r="E509" s="42">
        <v>2</v>
      </c>
      <c r="F509" s="39">
        <v>2</v>
      </c>
      <c r="G509" s="18"/>
    </row>
    <row r="510" s="1" customFormat="1" customHeight="1" spans="1:7">
      <c r="A510" s="61"/>
      <c r="B510" s="62"/>
      <c r="C510" s="54" t="s">
        <v>46</v>
      </c>
      <c r="D510" s="55"/>
      <c r="E510" s="42">
        <v>1</v>
      </c>
      <c r="F510" s="39">
        <v>2</v>
      </c>
      <c r="G510" s="18"/>
    </row>
    <row r="511" s="1" customFormat="1" customHeight="1" spans="1:7">
      <c r="A511" s="61"/>
      <c r="B511" s="62"/>
      <c r="C511" s="54" t="s">
        <v>48</v>
      </c>
      <c r="D511" s="55"/>
      <c r="E511" s="64">
        <v>20</v>
      </c>
      <c r="F511" s="39">
        <v>2</v>
      </c>
      <c r="G511" s="18"/>
    </row>
    <row r="512" s="1" customFormat="1" customHeight="1" spans="1:7">
      <c r="A512" s="31">
        <v>6</v>
      </c>
      <c r="B512" s="14" t="s">
        <v>50</v>
      </c>
      <c r="C512" s="40" t="s">
        <v>51</v>
      </c>
      <c r="D512" s="40"/>
      <c r="E512" s="67">
        <v>8</v>
      </c>
      <c r="F512" s="17">
        <v>2</v>
      </c>
      <c r="G512" s="18"/>
    </row>
    <row r="513" s="1" customFormat="1" customHeight="1" spans="1:7">
      <c r="A513" s="68" t="s">
        <v>87</v>
      </c>
      <c r="B513" s="68"/>
      <c r="C513" s="68"/>
      <c r="D513" s="68"/>
      <c r="E513" s="68"/>
      <c r="F513" s="69"/>
      <c r="G513" s="18"/>
    </row>
    <row r="514" s="1" customFormat="1" customHeight="1" spans="1:7">
      <c r="A514" s="8" t="s">
        <v>3</v>
      </c>
      <c r="B514" s="9" t="s">
        <v>4</v>
      </c>
      <c r="C514" s="8" t="s">
        <v>5</v>
      </c>
      <c r="D514" s="8" t="s">
        <v>6</v>
      </c>
      <c r="E514" s="8" t="s">
        <v>7</v>
      </c>
      <c r="F514" s="10" t="s">
        <v>8</v>
      </c>
      <c r="G514" s="18"/>
    </row>
    <row r="515" s="1" customFormat="1" customHeight="1" spans="1:7">
      <c r="A515" s="95">
        <v>1</v>
      </c>
      <c r="B515" s="96" t="s">
        <v>89</v>
      </c>
      <c r="C515" s="97"/>
      <c r="D515" s="98"/>
      <c r="E515" s="99">
        <v>1</v>
      </c>
      <c r="F515" s="100">
        <v>2</v>
      </c>
      <c r="G515" s="18"/>
    </row>
    <row r="516" s="1" customFormat="1" customHeight="1" spans="1:7">
      <c r="A516" s="95">
        <v>2</v>
      </c>
      <c r="B516" s="96" t="s">
        <v>93</v>
      </c>
      <c r="C516" s="97"/>
      <c r="D516" s="98"/>
      <c r="E516" s="99">
        <v>1</v>
      </c>
      <c r="F516" s="100">
        <v>2</v>
      </c>
      <c r="G516" s="18"/>
    </row>
    <row r="517" s="1" customFormat="1" customHeight="1" spans="1:7">
      <c r="A517" s="95">
        <v>3</v>
      </c>
      <c r="B517" s="96" t="s">
        <v>94</v>
      </c>
      <c r="C517" s="97"/>
      <c r="D517" s="98"/>
      <c r="E517" s="99">
        <f>SUM(E515:E516)</f>
        <v>2</v>
      </c>
      <c r="F517" s="100">
        <v>2</v>
      </c>
      <c r="G517" s="18"/>
    </row>
    <row r="518" s="1" customFormat="1" customHeight="1" spans="1:7">
      <c r="A518" s="6" t="s">
        <v>161</v>
      </c>
      <c r="B518" s="6"/>
      <c r="C518" s="6"/>
      <c r="D518" s="6"/>
      <c r="E518" s="6"/>
      <c r="F518" s="101"/>
      <c r="G518" s="18"/>
    </row>
    <row r="519" s="1" customFormat="1" customHeight="1" spans="1:7">
      <c r="A519" s="32" t="s">
        <v>25</v>
      </c>
      <c r="B519" s="33"/>
      <c r="C519" s="33"/>
      <c r="D519" s="33"/>
      <c r="E519" s="33"/>
      <c r="F519" s="33"/>
      <c r="G519" s="18"/>
    </row>
    <row r="520" s="1" customFormat="1" customHeight="1" spans="1:7">
      <c r="A520" s="8" t="s">
        <v>3</v>
      </c>
      <c r="B520" s="9" t="s">
        <v>4</v>
      </c>
      <c r="C520" s="8" t="s">
        <v>5</v>
      </c>
      <c r="D520" s="8" t="s">
        <v>6</v>
      </c>
      <c r="E520" s="8" t="s">
        <v>7</v>
      </c>
      <c r="F520" s="10" t="s">
        <v>8</v>
      </c>
      <c r="G520" s="18"/>
    </row>
    <row r="521" s="1" customFormat="1" customHeight="1" spans="1:7">
      <c r="A521" s="34">
        <v>1</v>
      </c>
      <c r="B521" s="35" t="s">
        <v>26</v>
      </c>
      <c r="C521" s="114"/>
      <c r="D521" s="115"/>
      <c r="E521" s="38">
        <v>1</v>
      </c>
      <c r="F521" s="39">
        <v>2</v>
      </c>
      <c r="G521" s="18"/>
    </row>
    <row r="522" s="1" customFormat="1" customHeight="1" spans="1:7">
      <c r="A522" s="34">
        <v>2</v>
      </c>
      <c r="B522" s="14" t="s">
        <v>30</v>
      </c>
      <c r="C522" s="40"/>
      <c r="D522" s="40"/>
      <c r="E522" s="41">
        <v>4</v>
      </c>
      <c r="F522" s="39">
        <v>2</v>
      </c>
      <c r="G522" s="18"/>
    </row>
    <row r="523" s="1" customFormat="1" customHeight="1" spans="1:7">
      <c r="A523" s="34">
        <v>3</v>
      </c>
      <c r="B523" s="14" t="s">
        <v>31</v>
      </c>
      <c r="C523" s="40"/>
      <c r="D523" s="40"/>
      <c r="E523" s="42">
        <v>2</v>
      </c>
      <c r="F523" s="39">
        <v>2</v>
      </c>
      <c r="G523" s="18"/>
    </row>
    <row r="524" s="1" customFormat="1" customHeight="1" spans="1:7">
      <c r="A524" s="117">
        <v>4</v>
      </c>
      <c r="B524" s="44" t="s">
        <v>147</v>
      </c>
      <c r="C524" s="54" t="s">
        <v>148</v>
      </c>
      <c r="D524" s="55"/>
      <c r="E524" s="60">
        <v>1</v>
      </c>
      <c r="F524" s="39">
        <v>2</v>
      </c>
      <c r="G524" s="18"/>
    </row>
    <row r="525" s="1" customFormat="1" customHeight="1" spans="1:7">
      <c r="A525" s="118"/>
      <c r="B525" s="49"/>
      <c r="C525" s="54" t="s">
        <v>39</v>
      </c>
      <c r="D525" s="55"/>
      <c r="E525" s="42">
        <v>20</v>
      </c>
      <c r="F525" s="39">
        <v>2</v>
      </c>
      <c r="G525" s="18"/>
    </row>
    <row r="526" s="1" customFormat="1" customHeight="1" spans="1:7">
      <c r="A526" s="56">
        <v>5</v>
      </c>
      <c r="B526" s="57" t="s">
        <v>42</v>
      </c>
      <c r="C526" s="58" t="s">
        <v>43</v>
      </c>
      <c r="D526" s="59"/>
      <c r="E526" s="60">
        <v>1</v>
      </c>
      <c r="F526" s="39">
        <v>2</v>
      </c>
      <c r="G526" s="18"/>
    </row>
    <row r="527" s="1" customFormat="1" customHeight="1" spans="1:7">
      <c r="A527" s="61"/>
      <c r="B527" s="62"/>
      <c r="C527" s="54" t="s">
        <v>44</v>
      </c>
      <c r="D527" s="55"/>
      <c r="E527" s="63">
        <v>1</v>
      </c>
      <c r="F527" s="39">
        <v>2</v>
      </c>
      <c r="G527" s="18"/>
    </row>
    <row r="528" s="1" customFormat="1" customHeight="1" spans="1:7">
      <c r="A528" s="61"/>
      <c r="B528" s="62"/>
      <c r="C528" s="54" t="s">
        <v>45</v>
      </c>
      <c r="D528" s="55"/>
      <c r="E528" s="42">
        <v>2</v>
      </c>
      <c r="F528" s="39">
        <v>2</v>
      </c>
      <c r="G528" s="18"/>
    </row>
    <row r="529" s="1" customFormat="1" customHeight="1" spans="1:7">
      <c r="A529" s="61"/>
      <c r="B529" s="62"/>
      <c r="C529" s="54" t="s">
        <v>46</v>
      </c>
      <c r="D529" s="55"/>
      <c r="E529" s="42">
        <v>1</v>
      </c>
      <c r="F529" s="39">
        <v>2</v>
      </c>
      <c r="G529" s="18"/>
    </row>
    <row r="530" s="1" customFormat="1" customHeight="1" spans="1:7">
      <c r="A530" s="61"/>
      <c r="B530" s="62"/>
      <c r="C530" s="54" t="s">
        <v>48</v>
      </c>
      <c r="D530" s="55"/>
      <c r="E530" s="64">
        <v>20</v>
      </c>
      <c r="F530" s="39">
        <v>2</v>
      </c>
      <c r="G530" s="18"/>
    </row>
    <row r="531" s="1" customFormat="1" customHeight="1" spans="1:7">
      <c r="A531" s="31">
        <v>6</v>
      </c>
      <c r="B531" s="14" t="s">
        <v>50</v>
      </c>
      <c r="C531" s="40" t="s">
        <v>51</v>
      </c>
      <c r="D531" s="40"/>
      <c r="E531" s="67">
        <v>8</v>
      </c>
      <c r="F531" s="17">
        <v>2</v>
      </c>
      <c r="G531" s="18"/>
    </row>
    <row r="532" s="1" customFormat="1" customHeight="1" spans="1:7">
      <c r="A532" s="68" t="s">
        <v>87</v>
      </c>
      <c r="B532" s="68"/>
      <c r="C532" s="68"/>
      <c r="D532" s="68"/>
      <c r="E532" s="68"/>
      <c r="F532" s="69"/>
      <c r="G532" s="18"/>
    </row>
    <row r="533" s="1" customFormat="1" customHeight="1" spans="1:7">
      <c r="A533" s="8" t="s">
        <v>3</v>
      </c>
      <c r="B533" s="9" t="s">
        <v>4</v>
      </c>
      <c r="C533" s="8" t="s">
        <v>5</v>
      </c>
      <c r="D533" s="8" t="s">
        <v>6</v>
      </c>
      <c r="E533" s="8" t="s">
        <v>7</v>
      </c>
      <c r="F533" s="10" t="s">
        <v>8</v>
      </c>
      <c r="G533" s="18"/>
    </row>
    <row r="534" s="1" customFormat="1" customHeight="1" spans="1:7">
      <c r="A534" s="95">
        <v>1</v>
      </c>
      <c r="B534" s="96" t="s">
        <v>89</v>
      </c>
      <c r="C534" s="97"/>
      <c r="D534" s="98"/>
      <c r="E534" s="99">
        <v>1</v>
      </c>
      <c r="F534" s="100">
        <v>2</v>
      </c>
      <c r="G534" s="18"/>
    </row>
    <row r="535" s="1" customFormat="1" customHeight="1" spans="1:7">
      <c r="A535" s="95">
        <v>2</v>
      </c>
      <c r="B535" s="96" t="s">
        <v>93</v>
      </c>
      <c r="C535" s="97"/>
      <c r="D535" s="98"/>
      <c r="E535" s="99">
        <v>1</v>
      </c>
      <c r="F535" s="100">
        <v>2</v>
      </c>
      <c r="G535" s="18"/>
    </row>
    <row r="536" s="1" customFormat="1" customHeight="1" spans="1:7">
      <c r="A536" s="95">
        <v>3</v>
      </c>
      <c r="B536" s="96" t="s">
        <v>94</v>
      </c>
      <c r="C536" s="97"/>
      <c r="D536" s="98"/>
      <c r="E536" s="99">
        <f>SUM(E534:E535)</f>
        <v>2</v>
      </c>
      <c r="F536" s="100">
        <v>2</v>
      </c>
      <c r="G536" s="18"/>
    </row>
    <row r="537" s="1" customFormat="1" customHeight="1" spans="1:7">
      <c r="A537" s="6" t="s">
        <v>162</v>
      </c>
      <c r="B537" s="6"/>
      <c r="C537" s="6"/>
      <c r="D537" s="6"/>
      <c r="E537" s="6"/>
      <c r="F537" s="101"/>
      <c r="G537" s="18"/>
    </row>
    <row r="538" s="1" customFormat="1" customHeight="1" spans="1:7">
      <c r="A538" s="7" t="s">
        <v>2</v>
      </c>
      <c r="B538" s="7"/>
      <c r="C538" s="7"/>
      <c r="D538" s="7"/>
      <c r="E538" s="7"/>
      <c r="F538" s="102"/>
      <c r="G538" s="18"/>
    </row>
    <row r="539" s="1" customFormat="1" customHeight="1" spans="1:7">
      <c r="A539" s="8" t="s">
        <v>3</v>
      </c>
      <c r="B539" s="9" t="s">
        <v>4</v>
      </c>
      <c r="C539" s="8" t="s">
        <v>5</v>
      </c>
      <c r="D539" s="8" t="s">
        <v>6</v>
      </c>
      <c r="E539" s="8" t="s">
        <v>7</v>
      </c>
      <c r="F539" s="10" t="s">
        <v>8</v>
      </c>
      <c r="G539" s="18"/>
    </row>
    <row r="540" s="1" customFormat="1" customHeight="1" spans="1:7">
      <c r="A540" s="12">
        <v>1</v>
      </c>
      <c r="B540" s="13" t="s">
        <v>155</v>
      </c>
      <c r="C540" s="14" t="s">
        <v>11</v>
      </c>
      <c r="D540" s="15" t="s">
        <v>163</v>
      </c>
      <c r="E540" s="16">
        <f t="shared" ref="E540:E542" si="32">10.6*4.3</f>
        <v>45.58</v>
      </c>
      <c r="F540" s="17"/>
      <c r="G540" s="18"/>
    </row>
    <row r="541" s="1" customFormat="1" customHeight="1" spans="1:7">
      <c r="A541" s="19"/>
      <c r="B541" s="20"/>
      <c r="C541" s="14" t="s">
        <v>13</v>
      </c>
      <c r="D541" s="19"/>
      <c r="E541" s="16">
        <f t="shared" si="32"/>
        <v>45.58</v>
      </c>
      <c r="F541" s="17"/>
      <c r="G541" s="18"/>
    </row>
    <row r="542" s="1" customFormat="1" customHeight="1" spans="1:7">
      <c r="A542" s="21"/>
      <c r="B542" s="22"/>
      <c r="C542" s="14" t="s">
        <v>14</v>
      </c>
      <c r="D542" s="21"/>
      <c r="E542" s="16">
        <f t="shared" si="32"/>
        <v>45.58</v>
      </c>
      <c r="F542" s="17"/>
      <c r="G542" s="18"/>
    </row>
    <row r="543" s="1" customFormat="1" customHeight="1" spans="1:7">
      <c r="A543" s="12">
        <v>2</v>
      </c>
      <c r="B543" s="13" t="s">
        <v>164</v>
      </c>
      <c r="C543" s="14" t="s">
        <v>11</v>
      </c>
      <c r="D543" s="15" t="s">
        <v>165</v>
      </c>
      <c r="E543" s="16">
        <f t="shared" ref="E543:E545" si="33">1*4.3*2</f>
        <v>8.6</v>
      </c>
      <c r="F543" s="17"/>
      <c r="G543" s="18"/>
    </row>
    <row r="544" s="1" customFormat="1" customHeight="1" spans="1:7">
      <c r="A544" s="19"/>
      <c r="B544" s="20"/>
      <c r="C544" s="14" t="s">
        <v>13</v>
      </c>
      <c r="D544" s="19"/>
      <c r="E544" s="16">
        <f t="shared" si="33"/>
        <v>8.6</v>
      </c>
      <c r="F544" s="17"/>
      <c r="G544" s="18"/>
    </row>
    <row r="545" s="1" customFormat="1" customHeight="1" spans="1:7">
      <c r="A545" s="21"/>
      <c r="B545" s="22"/>
      <c r="C545" s="14" t="s">
        <v>14</v>
      </c>
      <c r="D545" s="21"/>
      <c r="E545" s="16">
        <f t="shared" si="33"/>
        <v>8.6</v>
      </c>
      <c r="F545" s="17"/>
      <c r="G545" s="18"/>
    </row>
    <row r="546" s="1" customFormat="1" customHeight="1" spans="1:7">
      <c r="A546" s="12">
        <v>3</v>
      </c>
      <c r="B546" s="13" t="s">
        <v>129</v>
      </c>
      <c r="C546" s="43" t="s">
        <v>130</v>
      </c>
      <c r="D546" s="15" t="s">
        <v>166</v>
      </c>
      <c r="E546" s="16">
        <f t="shared" ref="E546:E548" si="34">10*3.6</f>
        <v>36</v>
      </c>
      <c r="F546" s="17"/>
      <c r="G546" s="18"/>
    </row>
    <row r="547" s="1" customFormat="1" customHeight="1" spans="1:7">
      <c r="A547" s="19"/>
      <c r="B547" s="78"/>
      <c r="C547" s="43" t="s">
        <v>132</v>
      </c>
      <c r="D547" s="19"/>
      <c r="E547" s="16">
        <f t="shared" si="34"/>
        <v>36</v>
      </c>
      <c r="F547" s="17"/>
      <c r="G547" s="18"/>
    </row>
    <row r="548" s="1" customFormat="1" customHeight="1" spans="1:7">
      <c r="A548" s="19"/>
      <c r="B548" s="78"/>
      <c r="C548" s="43" t="s">
        <v>133</v>
      </c>
      <c r="D548" s="21"/>
      <c r="E548" s="16">
        <f t="shared" si="34"/>
        <v>36</v>
      </c>
      <c r="F548" s="17"/>
      <c r="G548" s="18"/>
    </row>
    <row r="549" s="1" customFormat="1" customHeight="1" spans="1:7">
      <c r="A549" s="19"/>
      <c r="B549" s="78"/>
      <c r="C549" s="43" t="s">
        <v>134</v>
      </c>
      <c r="D549" s="21"/>
      <c r="E549" s="112">
        <v>2</v>
      </c>
      <c r="F549" s="17"/>
      <c r="G549" s="18"/>
    </row>
    <row r="550" s="1" customFormat="1" customHeight="1" spans="1:7">
      <c r="A550" s="29">
        <v>4</v>
      </c>
      <c r="B550" s="30" t="s">
        <v>22</v>
      </c>
      <c r="C550" s="14" t="s">
        <v>23</v>
      </c>
      <c r="D550" s="31" t="s">
        <v>24</v>
      </c>
      <c r="E550" s="16">
        <f>7.2*2.4</f>
        <v>17.28</v>
      </c>
      <c r="F550" s="17"/>
      <c r="G550" s="18"/>
    </row>
    <row r="551" s="1" customFormat="1" customHeight="1" spans="1:7">
      <c r="A551" s="29">
        <v>5</v>
      </c>
      <c r="B551" s="30" t="s">
        <v>137</v>
      </c>
      <c r="C551" s="14" t="s">
        <v>138</v>
      </c>
      <c r="D551" s="31"/>
      <c r="E551" s="113">
        <v>1</v>
      </c>
      <c r="F551" s="17"/>
      <c r="G551" s="18"/>
    </row>
    <row r="552" s="1" customFormat="1" customHeight="1" spans="1:7">
      <c r="A552" s="32" t="s">
        <v>25</v>
      </c>
      <c r="B552" s="33"/>
      <c r="C552" s="33"/>
      <c r="D552" s="33"/>
      <c r="E552" s="33"/>
      <c r="F552" s="33"/>
      <c r="G552" s="18"/>
    </row>
    <row r="553" s="1" customFormat="1" customHeight="1" spans="1:7">
      <c r="A553" s="8" t="s">
        <v>3</v>
      </c>
      <c r="B553" s="9" t="s">
        <v>4</v>
      </c>
      <c r="C553" s="8" t="s">
        <v>5</v>
      </c>
      <c r="D553" s="8" t="s">
        <v>6</v>
      </c>
      <c r="E553" s="8" t="s">
        <v>7</v>
      </c>
      <c r="F553" s="10" t="s">
        <v>8</v>
      </c>
      <c r="G553" s="18"/>
    </row>
    <row r="554" s="1" customFormat="1" customHeight="1" spans="1:7">
      <c r="A554" s="34">
        <v>1</v>
      </c>
      <c r="B554" s="35" t="s">
        <v>26</v>
      </c>
      <c r="C554" s="114"/>
      <c r="D554" s="115"/>
      <c r="E554" s="38">
        <v>1</v>
      </c>
      <c r="F554" s="39">
        <v>1</v>
      </c>
      <c r="G554" s="18"/>
    </row>
    <row r="555" s="1" customFormat="1" customHeight="1" spans="1:7">
      <c r="A555" s="34">
        <v>2</v>
      </c>
      <c r="B555" s="14" t="s">
        <v>30</v>
      </c>
      <c r="C555" s="40"/>
      <c r="D555" s="40"/>
      <c r="E555" s="41">
        <v>4</v>
      </c>
      <c r="F555" s="39">
        <v>1</v>
      </c>
      <c r="G555" s="18"/>
    </row>
    <row r="556" s="1" customFormat="1" customHeight="1" spans="1:7">
      <c r="A556" s="34">
        <v>3</v>
      </c>
      <c r="B556" s="14" t="s">
        <v>31</v>
      </c>
      <c r="C556" s="40"/>
      <c r="D556" s="40"/>
      <c r="E556" s="42">
        <v>2</v>
      </c>
      <c r="F556" s="39">
        <v>1</v>
      </c>
      <c r="G556" s="18"/>
    </row>
    <row r="557" s="1" customFormat="1" customHeight="1" spans="1:7">
      <c r="A557" s="34">
        <v>4</v>
      </c>
      <c r="B557" s="43" t="s">
        <v>32</v>
      </c>
      <c r="C557" s="40"/>
      <c r="D557" s="40"/>
      <c r="E557" s="41">
        <v>2</v>
      </c>
      <c r="F557" s="39">
        <v>1</v>
      </c>
      <c r="G557" s="18"/>
    </row>
    <row r="558" s="1" customFormat="1" customHeight="1" spans="1:7">
      <c r="A558" s="34">
        <v>5</v>
      </c>
      <c r="B558" s="14" t="s">
        <v>40</v>
      </c>
      <c r="C558" s="40"/>
      <c r="D558" s="40"/>
      <c r="E558" s="41">
        <v>4</v>
      </c>
      <c r="F558" s="39">
        <v>1</v>
      </c>
      <c r="G558" s="18"/>
    </row>
    <row r="559" s="1" customFormat="1" customHeight="1" spans="1:7">
      <c r="A559" s="34">
        <v>6</v>
      </c>
      <c r="B559" s="14" t="s">
        <v>41</v>
      </c>
      <c r="C559" s="54"/>
      <c r="D559" s="55"/>
      <c r="E559" s="41">
        <v>1</v>
      </c>
      <c r="F559" s="39">
        <v>1</v>
      </c>
      <c r="G559" s="18"/>
    </row>
    <row r="560" s="1" customFormat="1" customHeight="1" spans="1:7">
      <c r="A560" s="56">
        <v>7</v>
      </c>
      <c r="B560" s="57" t="s">
        <v>42</v>
      </c>
      <c r="C560" s="58" t="s">
        <v>43</v>
      </c>
      <c r="D560" s="59"/>
      <c r="E560" s="60">
        <v>1</v>
      </c>
      <c r="F560" s="39">
        <v>1</v>
      </c>
      <c r="G560" s="18"/>
    </row>
    <row r="561" s="1" customFormat="1" ht="25" customHeight="1" spans="1:7">
      <c r="A561" s="61"/>
      <c r="B561" s="62"/>
      <c r="C561" s="54" t="s">
        <v>44</v>
      </c>
      <c r="D561" s="55"/>
      <c r="E561" s="63">
        <v>1</v>
      </c>
      <c r="F561" s="39">
        <v>1</v>
      </c>
      <c r="G561" s="18"/>
    </row>
    <row r="562" s="1" customFormat="1" ht="25" customHeight="1" spans="1:7">
      <c r="A562" s="61"/>
      <c r="B562" s="62"/>
      <c r="C562" s="54" t="s">
        <v>45</v>
      </c>
      <c r="D562" s="55"/>
      <c r="E562" s="42">
        <v>2</v>
      </c>
      <c r="F562" s="39">
        <v>1</v>
      </c>
      <c r="G562" s="18"/>
    </row>
    <row r="563" s="1" customFormat="1" ht="25" customHeight="1" spans="1:7">
      <c r="A563" s="61"/>
      <c r="B563" s="62"/>
      <c r="C563" s="54" t="s">
        <v>46</v>
      </c>
      <c r="D563" s="55"/>
      <c r="E563" s="42">
        <v>1</v>
      </c>
      <c r="F563" s="39">
        <v>1</v>
      </c>
      <c r="G563" s="18"/>
    </row>
    <row r="564" s="1" customFormat="1" ht="25" customHeight="1" spans="1:7">
      <c r="A564" s="61"/>
      <c r="B564" s="62"/>
      <c r="C564" s="54" t="s">
        <v>48</v>
      </c>
      <c r="D564" s="55"/>
      <c r="E564" s="64">
        <v>150</v>
      </c>
      <c r="F564" s="39">
        <v>1</v>
      </c>
      <c r="G564" s="18"/>
    </row>
    <row r="565" s="1" customFormat="1" ht="25" customHeight="1" spans="1:7">
      <c r="A565" s="31">
        <v>8</v>
      </c>
      <c r="B565" s="14" t="s">
        <v>50</v>
      </c>
      <c r="C565" s="40" t="s">
        <v>51</v>
      </c>
      <c r="D565" s="40"/>
      <c r="E565" s="67">
        <v>2</v>
      </c>
      <c r="F565" s="17">
        <v>1</v>
      </c>
      <c r="G565" s="18"/>
    </row>
    <row r="566" s="1" customFormat="1" ht="25" customHeight="1" spans="1:7">
      <c r="A566" s="68" t="s">
        <v>72</v>
      </c>
      <c r="B566" s="68"/>
      <c r="C566" s="68"/>
      <c r="D566" s="68"/>
      <c r="E566" s="68"/>
      <c r="F566" s="69"/>
      <c r="G566" s="18"/>
    </row>
    <row r="567" s="1" customFormat="1" ht="25" customHeight="1" spans="1:7">
      <c r="A567" s="8" t="s">
        <v>3</v>
      </c>
      <c r="B567" s="9" t="s">
        <v>4</v>
      </c>
      <c r="C567" s="8" t="s">
        <v>5</v>
      </c>
      <c r="D567" s="8" t="s">
        <v>6</v>
      </c>
      <c r="E567" s="8" t="s">
        <v>7</v>
      </c>
      <c r="F567" s="10" t="s">
        <v>8</v>
      </c>
      <c r="G567" s="18"/>
    </row>
    <row r="568" s="1" customFormat="1" ht="25" customHeight="1" spans="1:7">
      <c r="A568" s="82">
        <v>1</v>
      </c>
      <c r="B568" s="83" t="s">
        <v>73</v>
      </c>
      <c r="C568" s="84"/>
      <c r="D568" s="84"/>
      <c r="E568" s="85">
        <v>1</v>
      </c>
      <c r="F568" s="17">
        <v>1</v>
      </c>
      <c r="G568" s="18"/>
    </row>
    <row r="569" s="1" customFormat="1" ht="25" customHeight="1" spans="1:7">
      <c r="A569" s="82">
        <v>2</v>
      </c>
      <c r="B569" s="83" t="s">
        <v>119</v>
      </c>
      <c r="C569" s="86"/>
      <c r="D569" s="86"/>
      <c r="E569" s="85">
        <v>4</v>
      </c>
      <c r="F569" s="17">
        <v>1</v>
      </c>
      <c r="G569" s="18"/>
    </row>
    <row r="570" s="1" customFormat="1" ht="25" customHeight="1" spans="1:7">
      <c r="A570" s="82">
        <v>3</v>
      </c>
      <c r="B570" s="87" t="s">
        <v>120</v>
      </c>
      <c r="C570" s="84"/>
      <c r="D570" s="84"/>
      <c r="E570" s="111">
        <v>4</v>
      </c>
      <c r="F570" s="17">
        <v>1</v>
      </c>
      <c r="G570" s="18"/>
    </row>
    <row r="571" s="1" customFormat="1" ht="25" customHeight="1" spans="1:7">
      <c r="A571" s="68" t="s">
        <v>87</v>
      </c>
      <c r="B571" s="68"/>
      <c r="C571" s="68"/>
      <c r="D571" s="68"/>
      <c r="E571" s="68"/>
      <c r="F571" s="69"/>
      <c r="G571" s="18"/>
    </row>
    <row r="572" s="1" customFormat="1" ht="25" customHeight="1" spans="1:7">
      <c r="A572" s="8" t="s">
        <v>3</v>
      </c>
      <c r="B572" s="9" t="s">
        <v>4</v>
      </c>
      <c r="C572" s="8" t="s">
        <v>5</v>
      </c>
      <c r="D572" s="8" t="s">
        <v>6</v>
      </c>
      <c r="E572" s="8" t="s">
        <v>7</v>
      </c>
      <c r="F572" s="10" t="s">
        <v>8</v>
      </c>
      <c r="G572" s="18"/>
    </row>
    <row r="573" s="1" customFormat="1" ht="25" customHeight="1" spans="1:7">
      <c r="A573" s="95">
        <v>1</v>
      </c>
      <c r="B573" s="96" t="s">
        <v>89</v>
      </c>
      <c r="C573" s="97"/>
      <c r="D573" s="98"/>
      <c r="E573" s="99">
        <v>1</v>
      </c>
      <c r="F573" s="100">
        <v>1</v>
      </c>
      <c r="G573" s="18"/>
    </row>
    <row r="574" s="1" customFormat="1" customHeight="1" spans="1:7">
      <c r="A574" s="95">
        <v>2</v>
      </c>
      <c r="B574" s="96" t="s">
        <v>93</v>
      </c>
      <c r="C574" s="97"/>
      <c r="D574" s="98"/>
      <c r="E574" s="99">
        <v>1</v>
      </c>
      <c r="F574" s="100">
        <v>1</v>
      </c>
      <c r="G574" s="18"/>
    </row>
    <row r="575" s="1" customFormat="1" customHeight="1" spans="1:7">
      <c r="A575" s="95">
        <v>3</v>
      </c>
      <c r="B575" s="96" t="s">
        <v>94</v>
      </c>
      <c r="C575" s="97"/>
      <c r="D575" s="98"/>
      <c r="E575" s="99">
        <f>SUM(E573:E574)</f>
        <v>2</v>
      </c>
      <c r="F575" s="100">
        <v>1</v>
      </c>
      <c r="G575" s="18"/>
    </row>
    <row r="576" s="1" customFormat="1" customHeight="1" spans="1:7">
      <c r="A576" s="6" t="s">
        <v>167</v>
      </c>
      <c r="B576" s="6"/>
      <c r="C576" s="6"/>
      <c r="D576" s="6"/>
      <c r="E576" s="6"/>
      <c r="F576" s="101"/>
      <c r="G576" s="18"/>
    </row>
    <row r="577" s="1" customFormat="1" customHeight="1" spans="1:7">
      <c r="A577" s="121" t="s">
        <v>168</v>
      </c>
      <c r="B577" s="121"/>
      <c r="C577" s="121"/>
      <c r="D577" s="121"/>
      <c r="E577" s="121"/>
      <c r="F577" s="122"/>
      <c r="G577" s="18"/>
    </row>
    <row r="578" s="1" customFormat="1" customHeight="1" spans="1:7">
      <c r="A578" s="123" t="s">
        <v>3</v>
      </c>
      <c r="B578" s="124" t="s">
        <v>4</v>
      </c>
      <c r="C578" s="125" t="s">
        <v>5</v>
      </c>
      <c r="D578" s="126"/>
      <c r="E578" s="123" t="s">
        <v>7</v>
      </c>
      <c r="F578" s="125" t="s">
        <v>8</v>
      </c>
      <c r="G578" s="18"/>
    </row>
    <row r="579" s="1" customFormat="1" customHeight="1" spans="1:7">
      <c r="A579" s="127">
        <v>1</v>
      </c>
      <c r="B579" s="128" t="s">
        <v>69</v>
      </c>
      <c r="C579" s="58"/>
      <c r="D579" s="59"/>
      <c r="E579" s="129">
        <v>2</v>
      </c>
      <c r="F579" s="130"/>
      <c r="G579" s="18"/>
    </row>
    <row r="580" s="1" customFormat="1" customHeight="1" spans="1:7">
      <c r="A580" s="127">
        <v>2</v>
      </c>
      <c r="B580" s="128" t="s">
        <v>169</v>
      </c>
      <c r="C580" s="131"/>
      <c r="D580" s="132"/>
      <c r="E580" s="129">
        <v>1</v>
      </c>
      <c r="F580" s="130"/>
      <c r="G580" s="18"/>
    </row>
    <row r="581" s="1" customFormat="1" customHeight="1" spans="1:7">
      <c r="A581" s="127">
        <v>3</v>
      </c>
      <c r="B581" s="14" t="s">
        <v>170</v>
      </c>
      <c r="C581" s="29"/>
      <c r="D581" s="29"/>
      <c r="E581" s="133">
        <v>1</v>
      </c>
      <c r="F581" s="130"/>
      <c r="G581" s="18"/>
    </row>
    <row r="582" s="1" customFormat="1" customHeight="1" spans="1:7">
      <c r="A582" s="127">
        <v>4</v>
      </c>
      <c r="B582" s="128" t="s">
        <v>171</v>
      </c>
      <c r="C582" s="131"/>
      <c r="D582" s="132"/>
      <c r="E582" s="129">
        <v>1</v>
      </c>
      <c r="F582" s="130"/>
      <c r="G582" s="18"/>
    </row>
    <row r="583" s="1" customFormat="1" customHeight="1" spans="1:7">
      <c r="A583" s="127">
        <v>5</v>
      </c>
      <c r="B583" s="128" t="s">
        <v>172</v>
      </c>
      <c r="C583" s="131"/>
      <c r="D583" s="132"/>
      <c r="E583" s="134">
        <v>5</v>
      </c>
      <c r="F583" s="130"/>
      <c r="G583" s="18"/>
    </row>
    <row r="584" s="1" customFormat="1" customHeight="1" spans="1:7">
      <c r="A584" s="127">
        <v>6</v>
      </c>
      <c r="B584" s="128" t="s">
        <v>173</v>
      </c>
      <c r="C584" s="131"/>
      <c r="D584" s="132"/>
      <c r="E584" s="129">
        <v>2</v>
      </c>
      <c r="F584" s="130"/>
      <c r="G584" s="18"/>
    </row>
    <row r="585" s="1" customFormat="1" customHeight="1" spans="1:7">
      <c r="A585" s="127">
        <v>7</v>
      </c>
      <c r="B585" s="128" t="s">
        <v>174</v>
      </c>
      <c r="C585" s="131"/>
      <c r="D585" s="132"/>
      <c r="E585" s="135">
        <v>1</v>
      </c>
      <c r="F585" s="130"/>
      <c r="G585" s="18"/>
    </row>
    <row r="586" s="1" customFormat="1" customHeight="1" spans="1:7">
      <c r="A586" s="121" t="s">
        <v>175</v>
      </c>
      <c r="B586" s="121"/>
      <c r="C586" s="121"/>
      <c r="D586" s="121"/>
      <c r="E586" s="121"/>
      <c r="F586" s="122"/>
      <c r="G586" s="18"/>
    </row>
    <row r="587" s="1" customFormat="1" customHeight="1" spans="1:7">
      <c r="A587" s="123" t="s">
        <v>3</v>
      </c>
      <c r="B587" s="124" t="s">
        <v>4</v>
      </c>
      <c r="C587" s="125" t="s">
        <v>5</v>
      </c>
      <c r="D587" s="126"/>
      <c r="E587" s="123" t="s">
        <v>7</v>
      </c>
      <c r="F587" s="125" t="s">
        <v>8</v>
      </c>
      <c r="G587" s="18"/>
    </row>
    <row r="588" s="1" customFormat="1" customHeight="1" spans="1:7">
      <c r="A588" s="127">
        <v>1</v>
      </c>
      <c r="B588" s="128" t="s">
        <v>69</v>
      </c>
      <c r="C588" s="58"/>
      <c r="D588" s="59"/>
      <c r="E588" s="129">
        <v>2</v>
      </c>
      <c r="F588" s="130"/>
      <c r="G588" s="18"/>
    </row>
    <row r="589" s="1" customFormat="1" customHeight="1" spans="1:7">
      <c r="A589" s="127">
        <v>2</v>
      </c>
      <c r="B589" s="128" t="s">
        <v>169</v>
      </c>
      <c r="C589" s="131"/>
      <c r="D589" s="132"/>
      <c r="E589" s="129">
        <v>1</v>
      </c>
      <c r="F589" s="130"/>
      <c r="G589" s="18"/>
    </row>
    <row r="590" s="1" customFormat="1" customHeight="1" spans="1:7">
      <c r="A590" s="127">
        <v>3</v>
      </c>
      <c r="B590" s="14" t="s">
        <v>170</v>
      </c>
      <c r="C590" s="29"/>
      <c r="D590" s="29"/>
      <c r="E590" s="133">
        <v>1</v>
      </c>
      <c r="F590" s="130"/>
      <c r="G590" s="18"/>
    </row>
    <row r="591" s="1" customFormat="1" customHeight="1" spans="1:7">
      <c r="A591" s="127">
        <v>4</v>
      </c>
      <c r="B591" s="128" t="s">
        <v>171</v>
      </c>
      <c r="C591" s="131"/>
      <c r="D591" s="132"/>
      <c r="E591" s="129">
        <v>1</v>
      </c>
      <c r="F591" s="130"/>
      <c r="G591" s="18"/>
    </row>
    <row r="592" s="1" customFormat="1" customHeight="1" spans="1:7">
      <c r="A592" s="127">
        <v>5</v>
      </c>
      <c r="B592" s="128" t="s">
        <v>172</v>
      </c>
      <c r="C592" s="131"/>
      <c r="D592" s="132"/>
      <c r="E592" s="134">
        <v>5</v>
      </c>
      <c r="F592" s="130"/>
      <c r="G592" s="18"/>
    </row>
    <row r="593" s="1" customFormat="1" customHeight="1" spans="1:7">
      <c r="A593" s="127">
        <v>6</v>
      </c>
      <c r="B593" s="128" t="s">
        <v>173</v>
      </c>
      <c r="C593" s="131"/>
      <c r="D593" s="132"/>
      <c r="E593" s="129">
        <v>2</v>
      </c>
      <c r="F593" s="130"/>
      <c r="G593" s="18"/>
    </row>
    <row r="594" s="1" customFormat="1" customHeight="1" spans="1:7">
      <c r="A594" s="127">
        <v>7</v>
      </c>
      <c r="B594" s="128" t="s">
        <v>174</v>
      </c>
      <c r="C594" s="131"/>
      <c r="D594" s="132"/>
      <c r="E594" s="135">
        <v>1</v>
      </c>
      <c r="F594" s="130"/>
      <c r="G594" s="18"/>
    </row>
    <row r="595" s="1" customFormat="1" customHeight="1" spans="1:7">
      <c r="A595" s="136" t="s">
        <v>176</v>
      </c>
      <c r="B595" s="136"/>
      <c r="C595" s="136"/>
      <c r="D595" s="136"/>
      <c r="E595" s="136"/>
      <c r="F595" s="137"/>
      <c r="G595" s="18"/>
    </row>
    <row r="596" s="1" customFormat="1" customHeight="1" spans="1:7">
      <c r="A596" s="123" t="s">
        <v>3</v>
      </c>
      <c r="B596" s="124" t="s">
        <v>4</v>
      </c>
      <c r="C596" s="125" t="s">
        <v>5</v>
      </c>
      <c r="D596" s="126"/>
      <c r="E596" s="123" t="s">
        <v>7</v>
      </c>
      <c r="F596" s="125" t="s">
        <v>8</v>
      </c>
      <c r="G596" s="18"/>
    </row>
    <row r="597" s="1" customFormat="1" customHeight="1" spans="1:7">
      <c r="A597" s="138">
        <v>1</v>
      </c>
      <c r="B597" s="139" t="s">
        <v>69</v>
      </c>
      <c r="C597" s="140"/>
      <c r="D597" s="141"/>
      <c r="E597" s="142">
        <v>5</v>
      </c>
      <c r="F597" s="143"/>
      <c r="G597" s="18"/>
    </row>
    <row r="598" s="1" customFormat="1" customHeight="1" spans="1:7">
      <c r="A598" s="138">
        <v>2</v>
      </c>
      <c r="B598" s="139" t="s">
        <v>169</v>
      </c>
      <c r="C598" s="144"/>
      <c r="D598" s="145"/>
      <c r="E598" s="142">
        <v>1</v>
      </c>
      <c r="F598" s="143"/>
      <c r="G598" s="18"/>
    </row>
    <row r="599" s="1" customFormat="1" customHeight="1" spans="1:7">
      <c r="A599" s="138">
        <v>3</v>
      </c>
      <c r="B599" s="14" t="s">
        <v>170</v>
      </c>
      <c r="C599" s="29"/>
      <c r="D599" s="29"/>
      <c r="E599" s="133">
        <v>1</v>
      </c>
      <c r="F599" s="130"/>
      <c r="G599" s="18"/>
    </row>
    <row r="600" s="1" customFormat="1" customHeight="1" spans="1:7">
      <c r="A600" s="138">
        <v>4</v>
      </c>
      <c r="B600" s="139" t="s">
        <v>172</v>
      </c>
      <c r="C600" s="144"/>
      <c r="D600" s="145"/>
      <c r="E600" s="146">
        <v>5</v>
      </c>
      <c r="F600" s="143"/>
      <c r="G600" s="18"/>
    </row>
    <row r="601" s="1" customFormat="1" customHeight="1" spans="1:7">
      <c r="A601" s="138">
        <v>5</v>
      </c>
      <c r="B601" s="139" t="s">
        <v>173</v>
      </c>
      <c r="C601" s="144"/>
      <c r="D601" s="145"/>
      <c r="E601" s="142">
        <v>5</v>
      </c>
      <c r="F601" s="143"/>
      <c r="G601" s="18"/>
    </row>
    <row r="602" s="1" customFormat="1" customHeight="1" spans="1:7">
      <c r="A602" s="138">
        <v>6</v>
      </c>
      <c r="B602" s="139" t="s">
        <v>174</v>
      </c>
      <c r="C602" s="144"/>
      <c r="D602" s="145"/>
      <c r="E602" s="147">
        <v>1</v>
      </c>
      <c r="F602" s="143"/>
      <c r="G602" s="18"/>
    </row>
    <row r="603" s="1" customFormat="1" customHeight="1" spans="1:7">
      <c r="A603" s="136" t="s">
        <v>177</v>
      </c>
      <c r="B603" s="136"/>
      <c r="C603" s="136"/>
      <c r="D603" s="136"/>
      <c r="E603" s="136"/>
      <c r="F603" s="137"/>
      <c r="G603" s="18"/>
    </row>
    <row r="604" s="1" customFormat="1" customHeight="1" spans="1:7">
      <c r="A604" s="123" t="s">
        <v>3</v>
      </c>
      <c r="B604" s="124" t="s">
        <v>4</v>
      </c>
      <c r="C604" s="125" t="s">
        <v>5</v>
      </c>
      <c r="D604" s="126"/>
      <c r="E604" s="123" t="s">
        <v>7</v>
      </c>
      <c r="F604" s="125" t="s">
        <v>8</v>
      </c>
      <c r="G604" s="18"/>
    </row>
    <row r="605" s="1" customFormat="1" customHeight="1" spans="1:7">
      <c r="A605" s="138">
        <v>1</v>
      </c>
      <c r="B605" s="139" t="s">
        <v>69</v>
      </c>
      <c r="C605" s="140"/>
      <c r="D605" s="141"/>
      <c r="E605" s="142">
        <v>1</v>
      </c>
      <c r="F605" s="143"/>
      <c r="G605" s="18"/>
    </row>
    <row r="606" s="1" customFormat="1" customHeight="1" spans="1:7">
      <c r="A606" s="138">
        <v>2</v>
      </c>
      <c r="B606" s="139" t="s">
        <v>169</v>
      </c>
      <c r="C606" s="144"/>
      <c r="D606" s="145"/>
      <c r="E606" s="142">
        <v>1</v>
      </c>
      <c r="F606" s="143"/>
      <c r="G606" s="18"/>
    </row>
    <row r="607" s="1" customFormat="1" customHeight="1" spans="1:7">
      <c r="A607" s="138">
        <v>3</v>
      </c>
      <c r="B607" s="14" t="s">
        <v>170</v>
      </c>
      <c r="C607" s="29"/>
      <c r="D607" s="29"/>
      <c r="E607" s="133">
        <v>1</v>
      </c>
      <c r="F607" s="130"/>
      <c r="G607" s="18"/>
    </row>
    <row r="608" s="1" customFormat="1" customHeight="1" spans="1:7">
      <c r="A608" s="138">
        <v>4</v>
      </c>
      <c r="B608" s="139" t="s">
        <v>172</v>
      </c>
      <c r="C608" s="144"/>
      <c r="D608" s="145"/>
      <c r="E608" s="146">
        <v>1</v>
      </c>
      <c r="F608" s="143"/>
      <c r="G608" s="18"/>
    </row>
    <row r="609" s="1" customFormat="1" customHeight="1" spans="1:7">
      <c r="A609" s="138">
        <v>5</v>
      </c>
      <c r="B609" s="139" t="s">
        <v>173</v>
      </c>
      <c r="C609" s="144"/>
      <c r="D609" s="145"/>
      <c r="E609" s="142">
        <v>1</v>
      </c>
      <c r="F609" s="143"/>
      <c r="G609" s="18"/>
    </row>
    <row r="610" s="1" customFormat="1" customHeight="1" spans="1:7">
      <c r="A610" s="138">
        <v>6</v>
      </c>
      <c r="B610" s="139" t="s">
        <v>178</v>
      </c>
      <c r="C610" s="148"/>
      <c r="D610" s="149"/>
      <c r="E610" s="150">
        <v>1</v>
      </c>
      <c r="F610" s="143"/>
      <c r="G610" s="18"/>
    </row>
    <row r="611" s="1" customFormat="1" customHeight="1" spans="1:7">
      <c r="A611" s="121" t="s">
        <v>179</v>
      </c>
      <c r="B611" s="121"/>
      <c r="C611" s="121"/>
      <c r="D611" s="121"/>
      <c r="E611" s="121"/>
      <c r="F611" s="122"/>
      <c r="G611" s="18"/>
    </row>
    <row r="612" s="1" customFormat="1" customHeight="1" spans="1:7">
      <c r="A612" s="8" t="s">
        <v>3</v>
      </c>
      <c r="B612" s="9" t="s">
        <v>4</v>
      </c>
      <c r="C612" s="8" t="s">
        <v>5</v>
      </c>
      <c r="D612" s="8" t="s">
        <v>6</v>
      </c>
      <c r="E612" s="8" t="s">
        <v>7</v>
      </c>
      <c r="F612" s="10" t="s">
        <v>8</v>
      </c>
      <c r="G612" s="18"/>
    </row>
    <row r="613" s="1" customFormat="1" customHeight="1" spans="1:7">
      <c r="A613" s="151">
        <v>1</v>
      </c>
      <c r="B613" s="152" t="s">
        <v>180</v>
      </c>
      <c r="C613" s="153"/>
      <c r="D613" s="154"/>
      <c r="E613" s="155">
        <v>4</v>
      </c>
      <c r="F613" s="156"/>
      <c r="G613" s="18"/>
    </row>
    <row r="614" s="1" customFormat="1" customHeight="1" spans="1:7">
      <c r="A614" s="151">
        <v>2</v>
      </c>
      <c r="B614" s="152" t="s">
        <v>181</v>
      </c>
      <c r="C614" s="153"/>
      <c r="D614" s="153"/>
      <c r="E614" s="157">
        <v>24</v>
      </c>
      <c r="F614" s="156"/>
      <c r="G614" s="18"/>
    </row>
    <row r="615" s="1" customFormat="1" customHeight="1" spans="1:7">
      <c r="A615" s="151">
        <v>3</v>
      </c>
      <c r="B615" s="152" t="s">
        <v>182</v>
      </c>
      <c r="C615" s="153"/>
      <c r="D615" s="154"/>
      <c r="E615" s="158">
        <v>3</v>
      </c>
      <c r="F615" s="156"/>
      <c r="G615" s="18"/>
    </row>
    <row r="616" s="1" customFormat="1" customHeight="1" spans="1:7">
      <c r="A616" s="151">
        <v>4</v>
      </c>
      <c r="B616" s="152" t="s">
        <v>183</v>
      </c>
      <c r="C616" s="153"/>
      <c r="D616" s="154"/>
      <c r="E616" s="159">
        <v>3</v>
      </c>
      <c r="F616" s="156"/>
      <c r="G616" s="18"/>
    </row>
    <row r="617" s="1" customFormat="1" customHeight="1" spans="1:7">
      <c r="A617" s="151">
        <v>5</v>
      </c>
      <c r="B617" s="152" t="s">
        <v>184</v>
      </c>
      <c r="C617" s="153"/>
      <c r="D617" s="154"/>
      <c r="E617" s="159">
        <v>3</v>
      </c>
      <c r="F617" s="156"/>
      <c r="G617" s="18"/>
    </row>
    <row r="618" s="1" customFormat="1" customHeight="1" spans="1:7">
      <c r="A618" s="151">
        <v>6</v>
      </c>
      <c r="B618" s="152" t="s">
        <v>185</v>
      </c>
      <c r="C618" s="153"/>
      <c r="D618" s="154"/>
      <c r="E618" s="155">
        <v>5</v>
      </c>
      <c r="F618" s="156"/>
      <c r="G618" s="18"/>
    </row>
    <row r="619" s="1" customFormat="1" customHeight="1" spans="1:7">
      <c r="A619" s="151">
        <v>7</v>
      </c>
      <c r="B619" s="152" t="s">
        <v>186</v>
      </c>
      <c r="C619" s="153"/>
      <c r="D619" s="154"/>
      <c r="E619" s="155">
        <v>5</v>
      </c>
      <c r="F619" s="156"/>
      <c r="G619" s="18"/>
    </row>
    <row r="620" s="1" customFormat="1" customHeight="1" spans="1:7">
      <c r="A620" s="151">
        <v>8</v>
      </c>
      <c r="B620" s="152" t="s">
        <v>187</v>
      </c>
      <c r="C620" s="153"/>
      <c r="D620" s="154"/>
      <c r="E620" s="160">
        <v>2</v>
      </c>
      <c r="F620" s="156"/>
      <c r="G620" s="18"/>
    </row>
    <row r="621" s="1" customFormat="1" customHeight="1" spans="1:7">
      <c r="A621" s="151">
        <v>9</v>
      </c>
      <c r="B621" s="152" t="s">
        <v>188</v>
      </c>
      <c r="C621" s="153"/>
      <c r="D621" s="154"/>
      <c r="E621" s="159">
        <v>12</v>
      </c>
      <c r="F621" s="156"/>
      <c r="G621" s="18"/>
    </row>
    <row r="622" s="1" customFormat="1" customHeight="1" spans="1:7">
      <c r="A622" s="151">
        <v>10</v>
      </c>
      <c r="B622" s="152" t="s">
        <v>189</v>
      </c>
      <c r="C622" s="153"/>
      <c r="D622" s="154"/>
      <c r="E622" s="161">
        <v>2</v>
      </c>
      <c r="F622" s="156"/>
      <c r="G622" s="18"/>
    </row>
    <row r="623" s="1" customFormat="1" customHeight="1" spans="1:7">
      <c r="A623" s="151">
        <v>11</v>
      </c>
      <c r="B623" s="152" t="s">
        <v>190</v>
      </c>
      <c r="C623" s="153"/>
      <c r="D623" s="154"/>
      <c r="E623" s="159">
        <v>2</v>
      </c>
      <c r="F623" s="156"/>
      <c r="G623" s="18"/>
    </row>
    <row r="624" s="1" customFormat="1" customHeight="1" spans="1:7">
      <c r="A624" s="151">
        <v>12</v>
      </c>
      <c r="B624" s="152" t="s">
        <v>191</v>
      </c>
      <c r="C624" s="153"/>
      <c r="D624" s="154"/>
      <c r="E624" s="162">
        <v>10</v>
      </c>
      <c r="F624" s="156"/>
      <c r="G624" s="18"/>
    </row>
    <row r="625" s="1" customFormat="1" customHeight="1" spans="1:7">
      <c r="A625" s="151">
        <v>13</v>
      </c>
      <c r="B625" s="152" t="s">
        <v>192</v>
      </c>
      <c r="C625" s="153"/>
      <c r="D625" s="154"/>
      <c r="E625" s="162">
        <v>2</v>
      </c>
      <c r="F625" s="156"/>
      <c r="G625" s="18"/>
    </row>
    <row r="626" s="1" customFormat="1" customHeight="1" spans="1:7">
      <c r="A626" s="68" t="s">
        <v>87</v>
      </c>
      <c r="B626" s="68"/>
      <c r="C626" s="68"/>
      <c r="D626" s="68"/>
      <c r="E626" s="68"/>
      <c r="F626" s="69"/>
      <c r="G626" s="18"/>
    </row>
    <row r="627" s="1" customFormat="1" customHeight="1" spans="1:7">
      <c r="A627" s="8" t="s">
        <v>3</v>
      </c>
      <c r="B627" s="9" t="s">
        <v>4</v>
      </c>
      <c r="C627" s="8" t="s">
        <v>5</v>
      </c>
      <c r="D627" s="8" t="s">
        <v>6</v>
      </c>
      <c r="E627" s="8" t="s">
        <v>7</v>
      </c>
      <c r="F627" s="10" t="s">
        <v>8</v>
      </c>
      <c r="G627" s="18"/>
    </row>
    <row r="628" s="1" customFormat="1" customHeight="1" spans="1:7">
      <c r="A628" s="95">
        <v>1</v>
      </c>
      <c r="B628" s="96" t="s">
        <v>193</v>
      </c>
      <c r="C628" s="97"/>
      <c r="D628" s="98"/>
      <c r="E628" s="99">
        <v>2</v>
      </c>
      <c r="F628" s="100">
        <v>7</v>
      </c>
      <c r="G628" s="18"/>
    </row>
    <row r="629" s="1" customFormat="1" customHeight="1" spans="1:7">
      <c r="A629" s="95">
        <v>3</v>
      </c>
      <c r="B629" s="96" t="s">
        <v>94</v>
      </c>
      <c r="C629" s="97"/>
      <c r="D629" s="98"/>
      <c r="E629" s="99">
        <f>SUM(E628:E628)</f>
        <v>2</v>
      </c>
      <c r="F629" s="100">
        <v>7</v>
      </c>
      <c r="G629" s="18"/>
    </row>
    <row r="630" s="1" customFormat="1" customHeight="1" spans="1:7">
      <c r="A630" s="6" t="s">
        <v>194</v>
      </c>
      <c r="B630" s="6"/>
      <c r="C630" s="6"/>
      <c r="D630" s="6"/>
      <c r="E630" s="6"/>
      <c r="F630" s="101"/>
      <c r="G630" s="18"/>
    </row>
    <row r="631" s="1" customFormat="1" customHeight="1" spans="1:7">
      <c r="A631" s="7" t="s">
        <v>2</v>
      </c>
      <c r="B631" s="7"/>
      <c r="C631" s="7"/>
      <c r="D631" s="7"/>
      <c r="E631" s="7"/>
      <c r="F631" s="102"/>
      <c r="G631" s="18"/>
    </row>
    <row r="632" s="1" customFormat="1" customHeight="1" spans="1:7">
      <c r="A632" s="8" t="s">
        <v>3</v>
      </c>
      <c r="B632" s="9" t="s">
        <v>4</v>
      </c>
      <c r="C632" s="8" t="s">
        <v>5</v>
      </c>
      <c r="D632" s="8" t="s">
        <v>6</v>
      </c>
      <c r="E632" s="8" t="s">
        <v>7</v>
      </c>
      <c r="F632" s="10" t="s">
        <v>8</v>
      </c>
      <c r="G632" s="18"/>
    </row>
    <row r="633" s="1" customFormat="1" customHeight="1" spans="1:7">
      <c r="A633" s="12">
        <v>1</v>
      </c>
      <c r="B633" s="13" t="s">
        <v>195</v>
      </c>
      <c r="C633" s="14" t="s">
        <v>196</v>
      </c>
      <c r="D633" s="40" t="s">
        <v>197</v>
      </c>
      <c r="E633" s="64">
        <v>20</v>
      </c>
      <c r="F633" s="17"/>
      <c r="G633" s="18"/>
    </row>
    <row r="634" s="1" customFormat="1" customHeight="1" spans="1:7">
      <c r="A634" s="19"/>
      <c r="B634" s="20"/>
      <c r="C634" s="14" t="s">
        <v>198</v>
      </c>
      <c r="D634" s="40" t="s">
        <v>199</v>
      </c>
      <c r="E634" s="64">
        <v>15</v>
      </c>
      <c r="F634" s="17"/>
      <c r="G634" s="18"/>
    </row>
    <row r="635" s="1" customFormat="1" customHeight="1" spans="1:7">
      <c r="A635" s="21"/>
      <c r="B635" s="22"/>
      <c r="C635" s="14" t="s">
        <v>200</v>
      </c>
      <c r="D635" s="40" t="s">
        <v>201</v>
      </c>
      <c r="E635" s="64">
        <v>8</v>
      </c>
      <c r="F635" s="17"/>
      <c r="G635" s="18"/>
    </row>
    <row r="636" s="1" customFormat="1" customHeight="1" spans="1:7">
      <c r="A636" s="12">
        <v>2</v>
      </c>
      <c r="B636" s="13" t="s">
        <v>202</v>
      </c>
      <c r="C636" s="43" t="s">
        <v>203</v>
      </c>
      <c r="D636" s="13" t="s">
        <v>204</v>
      </c>
      <c r="E636" s="163">
        <v>2</v>
      </c>
      <c r="F636" s="17"/>
      <c r="G636" s="18"/>
    </row>
    <row r="637" s="1" customFormat="1" customHeight="1" spans="1:7">
      <c r="A637" s="19"/>
      <c r="B637" s="78"/>
      <c r="C637" s="43" t="s">
        <v>205</v>
      </c>
      <c r="D637" s="40" t="s">
        <v>206</v>
      </c>
      <c r="E637" s="163">
        <v>1</v>
      </c>
      <c r="F637" s="17"/>
      <c r="G637" s="18"/>
    </row>
    <row r="638" s="1" customFormat="1" customHeight="1" spans="1:7">
      <c r="A638" s="19"/>
      <c r="B638" s="78"/>
      <c r="C638" s="13" t="s">
        <v>207</v>
      </c>
      <c r="D638" s="14" t="s">
        <v>11</v>
      </c>
      <c r="E638" s="164">
        <f t="shared" ref="E638:E640" si="35">8.6*4.3*2</f>
        <v>73.96</v>
      </c>
      <c r="F638" s="17"/>
      <c r="G638" s="18"/>
    </row>
    <row r="639" s="1" customFormat="1" customHeight="1" spans="1:7">
      <c r="A639" s="19"/>
      <c r="B639" s="78"/>
      <c r="C639" s="27"/>
      <c r="D639" s="14" t="s">
        <v>13</v>
      </c>
      <c r="E639" s="164">
        <f t="shared" si="35"/>
        <v>73.96</v>
      </c>
      <c r="F639" s="17"/>
      <c r="G639" s="18"/>
    </row>
    <row r="640" customHeight="1" spans="1:7">
      <c r="A640" s="19"/>
      <c r="B640" s="78"/>
      <c r="C640" s="28"/>
      <c r="D640" s="14" t="s">
        <v>14</v>
      </c>
      <c r="E640" s="164">
        <f t="shared" si="35"/>
        <v>73.96</v>
      </c>
      <c r="F640" s="17"/>
      <c r="G640" s="18"/>
    </row>
    <row r="641" customHeight="1" spans="1:7">
      <c r="A641" s="19"/>
      <c r="B641" s="78"/>
      <c r="C641" s="43" t="s">
        <v>208</v>
      </c>
      <c r="D641" s="40" t="s">
        <v>209</v>
      </c>
      <c r="E641" s="163">
        <v>1</v>
      </c>
      <c r="F641" s="17"/>
      <c r="G641" s="18"/>
    </row>
    <row r="642" customHeight="1" spans="1:7">
      <c r="A642" s="19"/>
      <c r="B642" s="78"/>
      <c r="C642" s="43" t="s">
        <v>210</v>
      </c>
      <c r="D642" s="40" t="s">
        <v>211</v>
      </c>
      <c r="E642" s="163">
        <v>1</v>
      </c>
      <c r="F642" s="17"/>
      <c r="G642" s="18"/>
    </row>
    <row r="643" customHeight="1" spans="1:7">
      <c r="A643" s="19"/>
      <c r="B643" s="78"/>
      <c r="C643" s="116" t="s">
        <v>212</v>
      </c>
      <c r="D643" s="40" t="s">
        <v>213</v>
      </c>
      <c r="E643" s="165">
        <v>800</v>
      </c>
      <c r="F643" s="17"/>
      <c r="G643" s="18"/>
    </row>
    <row r="644" customHeight="1" spans="1:7">
      <c r="A644" s="12">
        <v>3</v>
      </c>
      <c r="B644" s="13" t="s">
        <v>214</v>
      </c>
      <c r="C644" s="13" t="s">
        <v>215</v>
      </c>
      <c r="D644" s="14" t="s">
        <v>11</v>
      </c>
      <c r="E644" s="164">
        <f t="shared" ref="E644:E646" si="36">4*2.5*5</f>
        <v>50</v>
      </c>
      <c r="F644" s="17"/>
      <c r="G644" s="18"/>
    </row>
    <row r="645" customHeight="1" spans="1:7">
      <c r="A645" s="19"/>
      <c r="B645" s="78"/>
      <c r="C645" s="27"/>
      <c r="D645" s="14" t="s">
        <v>13</v>
      </c>
      <c r="E645" s="164">
        <f t="shared" si="36"/>
        <v>50</v>
      </c>
      <c r="F645" s="17"/>
      <c r="G645" s="18"/>
    </row>
    <row r="646" customHeight="1" spans="1:7">
      <c r="A646" s="19"/>
      <c r="B646" s="78"/>
      <c r="C646" s="28"/>
      <c r="D646" s="14" t="s">
        <v>14</v>
      </c>
      <c r="E646" s="164">
        <f t="shared" si="36"/>
        <v>50</v>
      </c>
      <c r="F646" s="17"/>
      <c r="G646" s="18"/>
    </row>
    <row r="647" customHeight="1" spans="1:7">
      <c r="A647" s="21"/>
      <c r="B647" s="120"/>
      <c r="C647" s="28" t="s">
        <v>216</v>
      </c>
      <c r="D647" s="14" t="s">
        <v>217</v>
      </c>
      <c r="E647" s="166">
        <v>5</v>
      </c>
      <c r="F647" s="17"/>
      <c r="G647" s="18"/>
    </row>
    <row r="648" customHeight="1" spans="1:7">
      <c r="A648" s="12">
        <v>4</v>
      </c>
      <c r="B648" s="13" t="s">
        <v>218</v>
      </c>
      <c r="C648" s="13" t="s">
        <v>219</v>
      </c>
      <c r="D648" s="14" t="s">
        <v>11</v>
      </c>
      <c r="E648" s="164">
        <f t="shared" ref="E648:E650" si="37">5*3*3</f>
        <v>45</v>
      </c>
      <c r="F648" s="17"/>
      <c r="G648" s="18"/>
    </row>
    <row r="649" customHeight="1" spans="1:7">
      <c r="A649" s="19"/>
      <c r="B649" s="78"/>
      <c r="C649" s="27"/>
      <c r="D649" s="14" t="s">
        <v>13</v>
      </c>
      <c r="E649" s="164">
        <f t="shared" si="37"/>
        <v>45</v>
      </c>
      <c r="F649" s="17"/>
      <c r="G649" s="18"/>
    </row>
    <row r="650" customHeight="1" spans="1:7">
      <c r="A650" s="19"/>
      <c r="B650" s="78"/>
      <c r="C650" s="28"/>
      <c r="D650" s="14" t="s">
        <v>14</v>
      </c>
      <c r="E650" s="164">
        <f t="shared" si="37"/>
        <v>45</v>
      </c>
      <c r="F650" s="17"/>
      <c r="G650" s="18"/>
    </row>
    <row r="651" customHeight="1" spans="1:7">
      <c r="A651" s="21"/>
      <c r="B651" s="120"/>
      <c r="C651" s="28" t="s">
        <v>220</v>
      </c>
      <c r="D651" s="14" t="s">
        <v>221</v>
      </c>
      <c r="E651" s="163">
        <v>3</v>
      </c>
      <c r="F651" s="17"/>
      <c r="G651" s="18"/>
    </row>
    <row r="652" customHeight="1" spans="1:7">
      <c r="A652" s="6" t="s">
        <v>222</v>
      </c>
      <c r="B652" s="6"/>
      <c r="C652" s="6"/>
      <c r="D652" s="6"/>
      <c r="E652" s="6"/>
      <c r="F652" s="101"/>
      <c r="G652" s="18"/>
    </row>
    <row r="653" customHeight="1" spans="1:7">
      <c r="A653" s="167" t="s">
        <v>223</v>
      </c>
      <c r="B653" s="167"/>
      <c r="C653" s="167"/>
      <c r="D653" s="167"/>
      <c r="E653" s="167"/>
      <c r="F653" s="168"/>
      <c r="G653" s="18"/>
    </row>
    <row r="654" customHeight="1" spans="1:7">
      <c r="A654" s="8" t="s">
        <v>3</v>
      </c>
      <c r="B654" s="9" t="s">
        <v>4</v>
      </c>
      <c r="C654" s="169" t="s">
        <v>5</v>
      </c>
      <c r="D654" s="170"/>
      <c r="E654" s="8" t="s">
        <v>7</v>
      </c>
      <c r="F654" s="10" t="s">
        <v>8</v>
      </c>
      <c r="G654" s="18"/>
    </row>
    <row r="655" customHeight="1" spans="1:7">
      <c r="A655" s="95">
        <v>1</v>
      </c>
      <c r="B655" s="96" t="s">
        <v>224</v>
      </c>
      <c r="C655" s="171" t="s">
        <v>225</v>
      </c>
      <c r="D655" s="172"/>
      <c r="E655" s="173">
        <v>1</v>
      </c>
      <c r="F655" s="100"/>
      <c r="G655" s="18"/>
    </row>
    <row r="656" customHeight="1" spans="1:7">
      <c r="A656" s="167" t="s">
        <v>226</v>
      </c>
      <c r="B656" s="167"/>
      <c r="C656" s="167"/>
      <c r="D656" s="167"/>
      <c r="E656" s="167"/>
      <c r="F656" s="168"/>
      <c r="G656" s="18"/>
    </row>
    <row r="657" customHeight="1" spans="1:7">
      <c r="A657" s="8" t="s">
        <v>3</v>
      </c>
      <c r="B657" s="9" t="s">
        <v>4</v>
      </c>
      <c r="C657" s="169" t="s">
        <v>5</v>
      </c>
      <c r="D657" s="170"/>
      <c r="E657" s="8" t="s">
        <v>7</v>
      </c>
      <c r="F657" s="10" t="s">
        <v>8</v>
      </c>
      <c r="G657" s="18"/>
    </row>
    <row r="658" customHeight="1" spans="1:7">
      <c r="A658" s="95">
        <v>1</v>
      </c>
      <c r="B658" s="96" t="s">
        <v>227</v>
      </c>
      <c r="C658" s="171" t="s">
        <v>228</v>
      </c>
      <c r="D658" s="172"/>
      <c r="E658" s="173">
        <v>1</v>
      </c>
      <c r="F658" s="100"/>
      <c r="G658" s="18"/>
    </row>
    <row r="659" ht="30.45" customHeight="1" spans="1:7">
      <c r="A659" s="95">
        <v>2</v>
      </c>
      <c r="B659" s="96" t="s">
        <v>229</v>
      </c>
      <c r="C659" s="171" t="s">
        <v>230</v>
      </c>
      <c r="D659" s="172"/>
      <c r="E659" s="173">
        <v>1</v>
      </c>
      <c r="F659" s="100"/>
      <c r="G659" s="18"/>
    </row>
    <row r="660" ht="33.45" customHeight="1" spans="1:7">
      <c r="A660" s="95">
        <v>3</v>
      </c>
      <c r="B660" s="96" t="s">
        <v>231</v>
      </c>
      <c r="C660" s="171" t="s">
        <v>232</v>
      </c>
      <c r="D660" s="172"/>
      <c r="E660" s="173">
        <v>1</v>
      </c>
      <c r="F660" s="100"/>
      <c r="G660" s="18"/>
    </row>
    <row r="661" ht="29.6" customHeight="1" spans="1:7">
      <c r="A661" s="95">
        <v>4</v>
      </c>
      <c r="B661" s="96" t="s">
        <v>233</v>
      </c>
      <c r="C661" s="171" t="s">
        <v>234</v>
      </c>
      <c r="D661" s="172"/>
      <c r="E661" s="173">
        <v>1</v>
      </c>
      <c r="F661" s="100"/>
      <c r="G661" s="18"/>
    </row>
    <row r="662" ht="35.6" customHeight="1" spans="1:7">
      <c r="A662" s="95">
        <v>5</v>
      </c>
      <c r="B662" s="96" t="s">
        <v>235</v>
      </c>
      <c r="C662" s="171" t="s">
        <v>236</v>
      </c>
      <c r="D662" s="172"/>
      <c r="E662" s="173">
        <v>1</v>
      </c>
      <c r="F662" s="100"/>
      <c r="G662" s="18"/>
    </row>
    <row r="663" ht="31.3" customHeight="1" spans="1:7">
      <c r="A663" s="95">
        <v>6</v>
      </c>
      <c r="B663" s="96" t="s">
        <v>237</v>
      </c>
      <c r="C663" s="171" t="s">
        <v>238</v>
      </c>
      <c r="D663" s="172"/>
      <c r="E663" s="173">
        <v>1</v>
      </c>
      <c r="F663" s="100"/>
      <c r="G663" s="18"/>
    </row>
    <row r="664" customHeight="1" spans="1:7">
      <c r="A664" s="167" t="s">
        <v>239</v>
      </c>
      <c r="B664" s="167"/>
      <c r="C664" s="167"/>
      <c r="D664" s="167"/>
      <c r="E664" s="167"/>
      <c r="F664" s="168"/>
      <c r="G664" s="18"/>
    </row>
    <row r="665" customHeight="1" spans="1:7">
      <c r="A665" s="8" t="s">
        <v>3</v>
      </c>
      <c r="B665" s="9" t="s">
        <v>4</v>
      </c>
      <c r="C665" s="169" t="s">
        <v>5</v>
      </c>
      <c r="D665" s="170"/>
      <c r="E665" s="8" t="s">
        <v>7</v>
      </c>
      <c r="F665" s="10" t="s">
        <v>8</v>
      </c>
      <c r="G665" s="18"/>
    </row>
    <row r="666" customHeight="1" spans="1:7">
      <c r="A666" s="95">
        <v>1</v>
      </c>
      <c r="B666" s="96" t="s">
        <v>240</v>
      </c>
      <c r="C666" s="97"/>
      <c r="D666" s="98"/>
      <c r="E666" s="174">
        <v>1</v>
      </c>
      <c r="F666" s="100"/>
      <c r="G666" s="18"/>
    </row>
    <row r="667" customHeight="1" spans="1:7">
      <c r="A667" s="95">
        <v>2</v>
      </c>
      <c r="B667" s="96" t="s">
        <v>241</v>
      </c>
      <c r="C667" s="97"/>
      <c r="D667" s="98"/>
      <c r="E667" s="174">
        <v>2</v>
      </c>
      <c r="F667" s="100"/>
      <c r="G667" s="18"/>
    </row>
    <row r="668" customHeight="1" spans="1:7">
      <c r="A668" s="95">
        <v>3</v>
      </c>
      <c r="B668" s="96" t="s">
        <v>242</v>
      </c>
      <c r="C668" s="97"/>
      <c r="D668" s="98"/>
      <c r="E668" s="174">
        <v>1</v>
      </c>
      <c r="F668" s="100"/>
      <c r="G668" s="18"/>
    </row>
    <row r="669" customHeight="1" spans="1:7">
      <c r="A669" s="95">
        <v>4</v>
      </c>
      <c r="B669" s="96" t="s">
        <v>243</v>
      </c>
      <c r="C669" s="97"/>
      <c r="D669" s="98"/>
      <c r="E669" s="174">
        <v>2</v>
      </c>
      <c r="F669" s="100"/>
      <c r="G669" s="18"/>
    </row>
    <row r="670" customHeight="1" spans="1:7">
      <c r="A670" s="95">
        <v>5</v>
      </c>
      <c r="B670" s="96" t="s">
        <v>244</v>
      </c>
      <c r="C670" s="97"/>
      <c r="D670" s="98"/>
      <c r="E670" s="174">
        <v>2</v>
      </c>
      <c r="F670" s="100"/>
      <c r="G670" s="18"/>
    </row>
    <row r="671" customHeight="1" spans="1:7">
      <c r="A671" s="167" t="s">
        <v>245</v>
      </c>
      <c r="B671" s="167"/>
      <c r="C671" s="167"/>
      <c r="D671" s="167"/>
      <c r="E671" s="167"/>
      <c r="F671" s="168"/>
      <c r="G671" s="18"/>
    </row>
    <row r="672" customHeight="1" spans="1:7">
      <c r="A672" s="8" t="s">
        <v>3</v>
      </c>
      <c r="B672" s="9" t="s">
        <v>4</v>
      </c>
      <c r="C672" s="169" t="s">
        <v>5</v>
      </c>
      <c r="D672" s="170"/>
      <c r="E672" s="8" t="s">
        <v>7</v>
      </c>
      <c r="F672" s="10" t="s">
        <v>8</v>
      </c>
      <c r="G672" s="18"/>
    </row>
    <row r="673" customHeight="1" spans="1:7">
      <c r="A673" s="175">
        <v>1</v>
      </c>
      <c r="B673" s="176" t="s">
        <v>246</v>
      </c>
      <c r="C673" s="97" t="s">
        <v>247</v>
      </c>
      <c r="D673" s="98"/>
      <c r="E673" s="177">
        <v>14</v>
      </c>
      <c r="F673" s="100"/>
      <c r="G673" s="18"/>
    </row>
    <row r="674" customHeight="1" spans="1:7">
      <c r="A674" s="175">
        <v>2</v>
      </c>
      <c r="B674" s="176" t="s">
        <v>248</v>
      </c>
      <c r="C674" s="97" t="s">
        <v>247</v>
      </c>
      <c r="D674" s="98"/>
      <c r="E674" s="177">
        <v>7</v>
      </c>
      <c r="F674" s="100"/>
      <c r="G674" s="18"/>
    </row>
    <row r="675" customHeight="1" spans="1:7">
      <c r="A675" s="175">
        <v>3</v>
      </c>
      <c r="B675" s="176" t="s">
        <v>249</v>
      </c>
      <c r="C675" s="178" t="s">
        <v>250</v>
      </c>
      <c r="D675" s="179"/>
      <c r="E675" s="180">
        <v>17</v>
      </c>
      <c r="F675" s="100"/>
      <c r="G675" s="18"/>
    </row>
    <row r="676" customHeight="1" spans="1:7">
      <c r="A676" s="175">
        <v>4</v>
      </c>
      <c r="B676" s="176" t="s">
        <v>249</v>
      </c>
      <c r="C676" s="97" t="s">
        <v>251</v>
      </c>
      <c r="D676" s="98"/>
      <c r="E676" s="180">
        <v>20</v>
      </c>
      <c r="F676" s="100"/>
      <c r="G676" s="18"/>
    </row>
    <row r="677" customHeight="1" spans="1:7">
      <c r="A677" s="167" t="s">
        <v>252</v>
      </c>
      <c r="B677" s="167"/>
      <c r="C677" s="167"/>
      <c r="D677" s="167"/>
      <c r="E677" s="167"/>
      <c r="F677" s="168"/>
      <c r="G677" s="18"/>
    </row>
    <row r="678" customHeight="1" spans="1:7">
      <c r="A678" s="8" t="s">
        <v>3</v>
      </c>
      <c r="B678" s="9" t="s">
        <v>4</v>
      </c>
      <c r="C678" s="169" t="s">
        <v>5</v>
      </c>
      <c r="D678" s="170"/>
      <c r="E678" s="8" t="s">
        <v>7</v>
      </c>
      <c r="F678" s="10" t="s">
        <v>8</v>
      </c>
      <c r="G678" s="18"/>
    </row>
    <row r="679" customHeight="1" spans="1:7">
      <c r="A679" s="95">
        <v>1</v>
      </c>
      <c r="B679" s="176" t="s">
        <v>253</v>
      </c>
      <c r="C679" s="181" t="s">
        <v>254</v>
      </c>
      <c r="D679" s="181"/>
      <c r="E679" s="182">
        <v>50</v>
      </c>
      <c r="F679" s="100"/>
      <c r="G679" s="18"/>
    </row>
    <row r="680" customHeight="1" spans="1:7">
      <c r="A680" s="95">
        <v>2</v>
      </c>
      <c r="B680" s="176" t="s">
        <v>255</v>
      </c>
      <c r="C680" s="181" t="s">
        <v>256</v>
      </c>
      <c r="D680" s="181"/>
      <c r="E680" s="182">
        <v>300</v>
      </c>
      <c r="F680" s="100"/>
      <c r="G680" s="18"/>
    </row>
    <row r="681" customHeight="1" spans="1:7">
      <c r="A681" s="95">
        <v>3</v>
      </c>
      <c r="B681" s="176" t="s">
        <v>257</v>
      </c>
      <c r="C681" s="181"/>
      <c r="D681" s="181"/>
      <c r="E681" s="182">
        <v>200</v>
      </c>
      <c r="F681" s="100"/>
      <c r="G681" s="18"/>
    </row>
    <row r="682" customHeight="1" spans="1:7">
      <c r="A682" s="95">
        <v>4</v>
      </c>
      <c r="B682" s="176" t="s">
        <v>258</v>
      </c>
      <c r="C682" s="181"/>
      <c r="D682" s="181"/>
      <c r="E682" s="182">
        <v>60</v>
      </c>
      <c r="F682" s="100"/>
      <c r="G682" s="18"/>
    </row>
    <row r="683" customHeight="1" spans="1:7">
      <c r="A683" s="95">
        <v>5</v>
      </c>
      <c r="B683" s="176" t="s">
        <v>259</v>
      </c>
      <c r="C683" s="181"/>
      <c r="D683" s="181"/>
      <c r="E683" s="182">
        <v>300</v>
      </c>
      <c r="F683" s="100"/>
      <c r="G683" s="18"/>
    </row>
    <row r="684" customHeight="1" spans="1:7">
      <c r="A684" s="95">
        <v>6</v>
      </c>
      <c r="B684" s="176" t="s">
        <v>260</v>
      </c>
      <c r="C684" s="181"/>
      <c r="D684" s="181"/>
      <c r="E684" s="182">
        <v>200</v>
      </c>
      <c r="F684" s="100"/>
      <c r="G684" s="18"/>
    </row>
    <row r="685" customHeight="1" spans="1:7">
      <c r="A685" s="95">
        <v>7</v>
      </c>
      <c r="B685" s="176" t="s">
        <v>261</v>
      </c>
      <c r="C685" s="181"/>
      <c r="D685" s="181"/>
      <c r="E685" s="182">
        <v>300</v>
      </c>
      <c r="F685" s="100"/>
      <c r="G685" s="18"/>
    </row>
    <row r="686" customHeight="1" spans="1:7">
      <c r="A686" s="167" t="s">
        <v>262</v>
      </c>
      <c r="B686" s="167"/>
      <c r="C686" s="167"/>
      <c r="D686" s="167"/>
      <c r="E686" s="167"/>
      <c r="F686" s="168"/>
      <c r="G686" s="18"/>
    </row>
    <row r="687" customHeight="1" spans="1:7">
      <c r="A687" s="8" t="s">
        <v>3</v>
      </c>
      <c r="B687" s="9" t="s">
        <v>4</v>
      </c>
      <c r="C687" s="169" t="s">
        <v>5</v>
      </c>
      <c r="D687" s="170"/>
      <c r="E687" s="8" t="s">
        <v>7</v>
      </c>
      <c r="F687" s="10" t="s">
        <v>8</v>
      </c>
      <c r="G687" s="18"/>
    </row>
    <row r="688" customHeight="1" spans="1:7">
      <c r="A688" s="175">
        <v>1</v>
      </c>
      <c r="B688" s="183" t="s">
        <v>263</v>
      </c>
      <c r="C688" s="181" t="s">
        <v>264</v>
      </c>
      <c r="D688" s="181"/>
      <c r="E688" s="184">
        <v>2</v>
      </c>
      <c r="F688" s="100"/>
      <c r="G688" s="18"/>
    </row>
    <row r="689" customHeight="1" spans="1:7">
      <c r="A689" s="185"/>
      <c r="B689" s="186"/>
      <c r="C689" s="181" t="s">
        <v>265</v>
      </c>
      <c r="D689" s="181"/>
      <c r="E689" s="184">
        <v>2</v>
      </c>
      <c r="F689" s="100"/>
      <c r="G689" s="18"/>
    </row>
    <row r="690" customHeight="1" spans="1:7">
      <c r="A690" s="187"/>
      <c r="B690" s="188"/>
      <c r="C690" s="97" t="s">
        <v>266</v>
      </c>
      <c r="D690" s="98"/>
      <c r="E690" s="184">
        <v>1</v>
      </c>
      <c r="F690" s="100"/>
      <c r="G690" s="18"/>
    </row>
    <row r="691" customHeight="1" spans="1:7">
      <c r="A691" s="167" t="s">
        <v>267</v>
      </c>
      <c r="B691" s="167"/>
      <c r="C691" s="167"/>
      <c r="D691" s="167"/>
      <c r="E691" s="167"/>
      <c r="F691" s="168"/>
      <c r="G691" s="18"/>
    </row>
    <row r="692" customHeight="1" spans="1:7">
      <c r="A692" s="8" t="s">
        <v>3</v>
      </c>
      <c r="B692" s="9" t="s">
        <v>4</v>
      </c>
      <c r="C692" s="169" t="s">
        <v>5</v>
      </c>
      <c r="D692" s="170"/>
      <c r="E692" s="8" t="s">
        <v>7</v>
      </c>
      <c r="F692" s="10" t="s">
        <v>8</v>
      </c>
      <c r="G692" s="18"/>
    </row>
    <row r="693" customHeight="1" spans="1:7">
      <c r="A693" s="175">
        <v>1</v>
      </c>
      <c r="B693" s="176" t="s">
        <v>268</v>
      </c>
      <c r="C693" s="97"/>
      <c r="D693" s="98"/>
      <c r="E693" s="173">
        <v>1</v>
      </c>
      <c r="F693" s="100"/>
      <c r="G693" s="18"/>
    </row>
    <row r="694" customHeight="1" spans="1:7">
      <c r="A694" s="175">
        <v>2</v>
      </c>
      <c r="B694" s="176" t="s">
        <v>269</v>
      </c>
      <c r="C694" s="97"/>
      <c r="D694" s="98"/>
      <c r="E694" s="173">
        <v>1</v>
      </c>
      <c r="F694" s="100"/>
      <c r="G694" s="18"/>
    </row>
    <row r="695" customHeight="1" spans="1:7">
      <c r="A695" s="6" t="s">
        <v>270</v>
      </c>
      <c r="B695" s="6"/>
      <c r="C695" s="6"/>
      <c r="D695" s="6"/>
      <c r="E695" s="6"/>
      <c r="F695" s="101"/>
      <c r="G695" s="18"/>
    </row>
    <row r="696" customHeight="1" spans="1:7">
      <c r="A696" s="8" t="s">
        <v>3</v>
      </c>
      <c r="B696" s="9" t="s">
        <v>4</v>
      </c>
      <c r="C696" s="169" t="s">
        <v>5</v>
      </c>
      <c r="D696" s="170"/>
      <c r="E696" s="8" t="s">
        <v>7</v>
      </c>
      <c r="F696" s="10" t="s">
        <v>8</v>
      </c>
      <c r="G696" s="18"/>
    </row>
    <row r="697" customHeight="1" spans="1:7">
      <c r="A697" s="95">
        <v>1</v>
      </c>
      <c r="B697" s="189" t="s">
        <v>271</v>
      </c>
      <c r="C697" s="190" t="s">
        <v>272</v>
      </c>
      <c r="D697" s="191" t="s">
        <v>273</v>
      </c>
      <c r="E697" s="99">
        <v>5</v>
      </c>
      <c r="F697" s="100">
        <v>10</v>
      </c>
      <c r="G697" s="18"/>
    </row>
    <row r="698" customHeight="1" spans="1:7">
      <c r="A698" s="95">
        <v>2</v>
      </c>
      <c r="B698" s="189" t="s">
        <v>274</v>
      </c>
      <c r="C698" s="190" t="s">
        <v>275</v>
      </c>
      <c r="D698" s="191"/>
      <c r="E698" s="99">
        <v>1</v>
      </c>
      <c r="F698" s="100">
        <v>10</v>
      </c>
      <c r="G698" s="18"/>
    </row>
    <row r="699" customHeight="1" spans="1:7">
      <c r="A699" s="95">
        <v>3</v>
      </c>
      <c r="B699" s="189" t="s">
        <v>276</v>
      </c>
      <c r="C699" s="190" t="s">
        <v>277</v>
      </c>
      <c r="D699" s="191"/>
      <c r="E699" s="99">
        <v>1</v>
      </c>
      <c r="F699" s="100">
        <v>10</v>
      </c>
      <c r="G699" s="18"/>
    </row>
    <row r="700" customHeight="1" spans="1:7">
      <c r="A700" s="95">
        <v>4</v>
      </c>
      <c r="B700" s="96" t="s">
        <v>94</v>
      </c>
      <c r="C700" s="192"/>
      <c r="D700" s="191"/>
      <c r="E700" s="99">
        <f>SUM(E697:E699)</f>
        <v>7</v>
      </c>
      <c r="F700" s="100">
        <v>10</v>
      </c>
      <c r="G700" s="18"/>
    </row>
    <row r="701" customHeight="1" spans="1:7">
      <c r="A701" s="95">
        <v>5</v>
      </c>
      <c r="B701" s="96" t="s">
        <v>278</v>
      </c>
      <c r="C701" s="192" t="s">
        <v>279</v>
      </c>
      <c r="D701" s="181" t="s">
        <v>280</v>
      </c>
      <c r="E701" s="99">
        <v>20</v>
      </c>
      <c r="F701" s="100">
        <v>2</v>
      </c>
      <c r="G701" s="18"/>
    </row>
    <row r="702" customHeight="1" spans="1:7">
      <c r="A702" s="95">
        <v>6</v>
      </c>
      <c r="B702" s="96" t="s">
        <v>281</v>
      </c>
      <c r="C702" s="192" t="s">
        <v>282</v>
      </c>
      <c r="D702" s="181"/>
      <c r="E702" s="99">
        <v>15</v>
      </c>
      <c r="F702" s="100">
        <v>2</v>
      </c>
      <c r="G702" s="18"/>
    </row>
    <row r="703" customHeight="1" spans="1:7">
      <c r="A703" s="95">
        <v>7</v>
      </c>
      <c r="B703" s="96" t="s">
        <v>94</v>
      </c>
      <c r="C703" s="192"/>
      <c r="D703" s="181"/>
      <c r="E703" s="99">
        <f>SUM(E701:E702)</f>
        <v>35</v>
      </c>
      <c r="F703" s="100">
        <v>2</v>
      </c>
      <c r="G703" s="18"/>
    </row>
    <row r="705" customHeight="1" spans="5:5">
      <c r="E705" s="193"/>
    </row>
  </sheetData>
  <mergeCells count="654">
    <mergeCell ref="A1:F1"/>
    <mergeCell ref="A2:F2"/>
    <mergeCell ref="A3:F3"/>
    <mergeCell ref="A19:F19"/>
    <mergeCell ref="C21:D21"/>
    <mergeCell ref="C22:D22"/>
    <mergeCell ref="C23:D23"/>
    <mergeCell ref="C24:D24"/>
    <mergeCell ref="C25:D25"/>
    <mergeCell ref="C29:D29"/>
    <mergeCell ref="C30:D30"/>
    <mergeCell ref="C31:D31"/>
    <mergeCell ref="C33:D33"/>
    <mergeCell ref="C34:D34"/>
    <mergeCell ref="C35:D35"/>
    <mergeCell ref="C36:D36"/>
    <mergeCell ref="C37:D37"/>
    <mergeCell ref="C38:D38"/>
    <mergeCell ref="C39:D39"/>
    <mergeCell ref="C40:D40"/>
    <mergeCell ref="A41:F41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A57:F57"/>
    <mergeCell ref="C59:D59"/>
    <mergeCell ref="C60:D60"/>
    <mergeCell ref="C61:D61"/>
    <mergeCell ref="C62:D62"/>
    <mergeCell ref="C63:D63"/>
    <mergeCell ref="C64:D64"/>
    <mergeCell ref="A65:F65"/>
    <mergeCell ref="A73:F73"/>
    <mergeCell ref="C75:D75"/>
    <mergeCell ref="C76:D76"/>
    <mergeCell ref="C77:D77"/>
    <mergeCell ref="C78:D78"/>
    <mergeCell ref="C79:D79"/>
    <mergeCell ref="C80:D80"/>
    <mergeCell ref="C81:D81"/>
    <mergeCell ref="A82:F82"/>
    <mergeCell ref="A83:F83"/>
    <mergeCell ref="A99:F99"/>
    <mergeCell ref="C101:D101"/>
    <mergeCell ref="C102:D102"/>
    <mergeCell ref="C103:D103"/>
    <mergeCell ref="C104:D104"/>
    <mergeCell ref="C105:D105"/>
    <mergeCell ref="C106:D106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A116:F116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A132:F132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A148:F148"/>
    <mergeCell ref="C150:D150"/>
    <mergeCell ref="C151:D151"/>
    <mergeCell ref="C152:D152"/>
    <mergeCell ref="C153:D153"/>
    <mergeCell ref="C154:D154"/>
    <mergeCell ref="C155:D155"/>
    <mergeCell ref="A156:F156"/>
    <mergeCell ref="A160:F160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A171:F171"/>
    <mergeCell ref="A172:F172"/>
    <mergeCell ref="A181:F181"/>
    <mergeCell ref="C183:D183"/>
    <mergeCell ref="C184:D184"/>
    <mergeCell ref="C185:D185"/>
    <mergeCell ref="A186:F186"/>
    <mergeCell ref="A187:F187"/>
    <mergeCell ref="A208:F208"/>
    <mergeCell ref="C210:D210"/>
    <mergeCell ref="C211:D211"/>
    <mergeCell ref="C212:D212"/>
    <mergeCell ref="C213:D213"/>
    <mergeCell ref="C214:D214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A225:F225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A238:F238"/>
    <mergeCell ref="C240:D240"/>
    <mergeCell ref="C241:D241"/>
    <mergeCell ref="C242:D242"/>
    <mergeCell ref="A243:F243"/>
    <mergeCell ref="C245:D245"/>
    <mergeCell ref="C246:D246"/>
    <mergeCell ref="C247:D247"/>
    <mergeCell ref="C248:D248"/>
    <mergeCell ref="C249:D249"/>
    <mergeCell ref="C250:D250"/>
    <mergeCell ref="A251:F251"/>
    <mergeCell ref="A252:F252"/>
    <mergeCell ref="A267:F267"/>
    <mergeCell ref="C269:D269"/>
    <mergeCell ref="C270:D270"/>
    <mergeCell ref="C271:D271"/>
    <mergeCell ref="C272:D272"/>
    <mergeCell ref="C273:D273"/>
    <mergeCell ref="C274:D274"/>
    <mergeCell ref="C277:D277"/>
    <mergeCell ref="C278:D278"/>
    <mergeCell ref="C279:D279"/>
    <mergeCell ref="C280:D280"/>
    <mergeCell ref="C281:D281"/>
    <mergeCell ref="C282:D282"/>
    <mergeCell ref="C283:D283"/>
    <mergeCell ref="C284:D284"/>
    <mergeCell ref="A285:F285"/>
    <mergeCell ref="C287:D287"/>
    <mergeCell ref="C288:D288"/>
    <mergeCell ref="C289:D289"/>
    <mergeCell ref="C290:D290"/>
    <mergeCell ref="C291:D291"/>
    <mergeCell ref="C292:D292"/>
    <mergeCell ref="C293:D293"/>
    <mergeCell ref="C294:D294"/>
    <mergeCell ref="C295:D295"/>
    <mergeCell ref="A296:F296"/>
    <mergeCell ref="C298:D298"/>
    <mergeCell ref="C299:D299"/>
    <mergeCell ref="C300:D300"/>
    <mergeCell ref="C301:D301"/>
    <mergeCell ref="C302:D302"/>
    <mergeCell ref="C303:D303"/>
    <mergeCell ref="A304:F304"/>
    <mergeCell ref="A305:F305"/>
    <mergeCell ref="A320:F320"/>
    <mergeCell ref="C322:D322"/>
    <mergeCell ref="C323:D323"/>
    <mergeCell ref="C324:D324"/>
    <mergeCell ref="C325:D325"/>
    <mergeCell ref="C326:D326"/>
    <mergeCell ref="C327:D327"/>
    <mergeCell ref="C330:D330"/>
    <mergeCell ref="C331:D331"/>
    <mergeCell ref="C332:D332"/>
    <mergeCell ref="C333:D333"/>
    <mergeCell ref="C334:D334"/>
    <mergeCell ref="C335:D335"/>
    <mergeCell ref="C336:D336"/>
    <mergeCell ref="C337:D337"/>
    <mergeCell ref="A338:F338"/>
    <mergeCell ref="C340:D340"/>
    <mergeCell ref="C341:D341"/>
    <mergeCell ref="C342:D342"/>
    <mergeCell ref="C343:D343"/>
    <mergeCell ref="C344:D344"/>
    <mergeCell ref="C345:D345"/>
    <mergeCell ref="C346:D346"/>
    <mergeCell ref="C347:D347"/>
    <mergeCell ref="C348:D348"/>
    <mergeCell ref="A349:F349"/>
    <mergeCell ref="C351:D351"/>
    <mergeCell ref="C352:D352"/>
    <mergeCell ref="C353:D353"/>
    <mergeCell ref="C354:D354"/>
    <mergeCell ref="C355:D355"/>
    <mergeCell ref="C356:D356"/>
    <mergeCell ref="A357:F357"/>
    <mergeCell ref="A358:F358"/>
    <mergeCell ref="A373:F373"/>
    <mergeCell ref="C375:D375"/>
    <mergeCell ref="C376:D376"/>
    <mergeCell ref="C377:D377"/>
    <mergeCell ref="C378:D378"/>
    <mergeCell ref="C379:D379"/>
    <mergeCell ref="C380:D380"/>
    <mergeCell ref="C383:D383"/>
    <mergeCell ref="C384:D384"/>
    <mergeCell ref="C385:D385"/>
    <mergeCell ref="C386:D386"/>
    <mergeCell ref="C387:D387"/>
    <mergeCell ref="C388:D388"/>
    <mergeCell ref="C389:D389"/>
    <mergeCell ref="C390:D390"/>
    <mergeCell ref="A391:F391"/>
    <mergeCell ref="C393:D393"/>
    <mergeCell ref="C394:D394"/>
    <mergeCell ref="C395:D395"/>
    <mergeCell ref="C396:D396"/>
    <mergeCell ref="C397:D397"/>
    <mergeCell ref="C398:D398"/>
    <mergeCell ref="C399:D399"/>
    <mergeCell ref="C400:D400"/>
    <mergeCell ref="C401:D401"/>
    <mergeCell ref="A402:F402"/>
    <mergeCell ref="C404:D404"/>
    <mergeCell ref="C405:D405"/>
    <mergeCell ref="C406:D406"/>
    <mergeCell ref="C407:D407"/>
    <mergeCell ref="C408:D408"/>
    <mergeCell ref="C409:D409"/>
    <mergeCell ref="A410:F410"/>
    <mergeCell ref="A411:F411"/>
    <mergeCell ref="A425:F425"/>
    <mergeCell ref="C427:D427"/>
    <mergeCell ref="C428:D428"/>
    <mergeCell ref="C429:D429"/>
    <mergeCell ref="C430:D430"/>
    <mergeCell ref="C431:D431"/>
    <mergeCell ref="C434:D434"/>
    <mergeCell ref="A435:F435"/>
    <mergeCell ref="C437:D437"/>
    <mergeCell ref="C438:D438"/>
    <mergeCell ref="C439:D439"/>
    <mergeCell ref="C440:D440"/>
    <mergeCell ref="C441:D441"/>
    <mergeCell ref="A442:F442"/>
    <mergeCell ref="C444:D444"/>
    <mergeCell ref="C445:D445"/>
    <mergeCell ref="C446:D446"/>
    <mergeCell ref="C447:D447"/>
    <mergeCell ref="C448:D448"/>
    <mergeCell ref="A449:F449"/>
    <mergeCell ref="A450:F450"/>
    <mergeCell ref="A461:F461"/>
    <mergeCell ref="C463:D463"/>
    <mergeCell ref="C464:D464"/>
    <mergeCell ref="C465:D465"/>
    <mergeCell ref="C466:D466"/>
    <mergeCell ref="C467:D467"/>
    <mergeCell ref="C470:D470"/>
    <mergeCell ref="A471:F471"/>
    <mergeCell ref="C475:D475"/>
    <mergeCell ref="C476:D476"/>
    <mergeCell ref="C477:D477"/>
    <mergeCell ref="C478:D478"/>
    <mergeCell ref="C479:D479"/>
    <mergeCell ref="C480:D480"/>
    <mergeCell ref="C481:D481"/>
    <mergeCell ref="C482:D482"/>
    <mergeCell ref="A483:F483"/>
    <mergeCell ref="C485:D485"/>
    <mergeCell ref="C486:D486"/>
    <mergeCell ref="C487:D487"/>
    <mergeCell ref="C488:D488"/>
    <mergeCell ref="C489:D489"/>
    <mergeCell ref="A490:F490"/>
    <mergeCell ref="C492:D492"/>
    <mergeCell ref="C493:D493"/>
    <mergeCell ref="C494:D494"/>
    <mergeCell ref="C495:D495"/>
    <mergeCell ref="C496:D496"/>
    <mergeCell ref="C497:D497"/>
    <mergeCell ref="C498:D498"/>
    <mergeCell ref="A499:F499"/>
    <mergeCell ref="A500:F500"/>
    <mergeCell ref="C502:D502"/>
    <mergeCell ref="C503:D503"/>
    <mergeCell ref="C504:D504"/>
    <mergeCell ref="C505:D505"/>
    <mergeCell ref="C506:D506"/>
    <mergeCell ref="C507:D507"/>
    <mergeCell ref="C508:D508"/>
    <mergeCell ref="C509:D509"/>
    <mergeCell ref="C510:D510"/>
    <mergeCell ref="C511:D511"/>
    <mergeCell ref="C512:D512"/>
    <mergeCell ref="A513:F513"/>
    <mergeCell ref="C515:D515"/>
    <mergeCell ref="C516:D516"/>
    <mergeCell ref="C517:D517"/>
    <mergeCell ref="A518:F518"/>
    <mergeCell ref="A519:F519"/>
    <mergeCell ref="C521:D521"/>
    <mergeCell ref="C522:D522"/>
    <mergeCell ref="C523:D523"/>
    <mergeCell ref="C524:D524"/>
    <mergeCell ref="C525:D525"/>
    <mergeCell ref="C526:D526"/>
    <mergeCell ref="C527:D527"/>
    <mergeCell ref="C528:D528"/>
    <mergeCell ref="C529:D529"/>
    <mergeCell ref="C530:D530"/>
    <mergeCell ref="C531:D531"/>
    <mergeCell ref="A532:F532"/>
    <mergeCell ref="C534:D534"/>
    <mergeCell ref="C535:D535"/>
    <mergeCell ref="C536:D536"/>
    <mergeCell ref="A537:F537"/>
    <mergeCell ref="A538:F538"/>
    <mergeCell ref="A552:F552"/>
    <mergeCell ref="C554:D554"/>
    <mergeCell ref="C555:D555"/>
    <mergeCell ref="C556:D556"/>
    <mergeCell ref="C557:D557"/>
    <mergeCell ref="C558:D558"/>
    <mergeCell ref="C560:D560"/>
    <mergeCell ref="C561:D561"/>
    <mergeCell ref="C562:D562"/>
    <mergeCell ref="C563:D563"/>
    <mergeCell ref="C564:D564"/>
    <mergeCell ref="C565:D565"/>
    <mergeCell ref="A566:F566"/>
    <mergeCell ref="C568:D568"/>
    <mergeCell ref="C569:D569"/>
    <mergeCell ref="C570:D570"/>
    <mergeCell ref="A571:F571"/>
    <mergeCell ref="C573:D573"/>
    <mergeCell ref="C574:D574"/>
    <mergeCell ref="C575:D575"/>
    <mergeCell ref="A576:F576"/>
    <mergeCell ref="A577:F577"/>
    <mergeCell ref="C578:D578"/>
    <mergeCell ref="C579:D579"/>
    <mergeCell ref="C580:D580"/>
    <mergeCell ref="C581:D581"/>
    <mergeCell ref="C582:D582"/>
    <mergeCell ref="C583:D583"/>
    <mergeCell ref="C584:D584"/>
    <mergeCell ref="C585:D585"/>
    <mergeCell ref="A586:F586"/>
    <mergeCell ref="C587:D587"/>
    <mergeCell ref="C588:D588"/>
    <mergeCell ref="C589:D589"/>
    <mergeCell ref="C590:D590"/>
    <mergeCell ref="C591:D591"/>
    <mergeCell ref="C592:D592"/>
    <mergeCell ref="C593:D593"/>
    <mergeCell ref="C594:D594"/>
    <mergeCell ref="A595:F595"/>
    <mergeCell ref="C596:D596"/>
    <mergeCell ref="C597:D597"/>
    <mergeCell ref="C598:D598"/>
    <mergeCell ref="C599:D599"/>
    <mergeCell ref="C600:D600"/>
    <mergeCell ref="C601:D601"/>
    <mergeCell ref="C602:D602"/>
    <mergeCell ref="A603:F603"/>
    <mergeCell ref="C604:D604"/>
    <mergeCell ref="C605:D605"/>
    <mergeCell ref="C606:D606"/>
    <mergeCell ref="C607:D607"/>
    <mergeCell ref="C608:D608"/>
    <mergeCell ref="C609:D609"/>
    <mergeCell ref="C610:D610"/>
    <mergeCell ref="A611:F611"/>
    <mergeCell ref="C613:D613"/>
    <mergeCell ref="C614:D614"/>
    <mergeCell ref="C615:D615"/>
    <mergeCell ref="C616:D616"/>
    <mergeCell ref="C617:D617"/>
    <mergeCell ref="C618:D618"/>
    <mergeCell ref="C619:D619"/>
    <mergeCell ref="C620:D620"/>
    <mergeCell ref="C621:D621"/>
    <mergeCell ref="C622:D622"/>
    <mergeCell ref="C623:D623"/>
    <mergeCell ref="C624:D624"/>
    <mergeCell ref="C625:D625"/>
    <mergeCell ref="A626:F626"/>
    <mergeCell ref="C628:D628"/>
    <mergeCell ref="C629:D629"/>
    <mergeCell ref="A630:F630"/>
    <mergeCell ref="A631:F631"/>
    <mergeCell ref="A652:F652"/>
    <mergeCell ref="A653:F653"/>
    <mergeCell ref="C654:D654"/>
    <mergeCell ref="C655:D655"/>
    <mergeCell ref="A656:F656"/>
    <mergeCell ref="C657:D657"/>
    <mergeCell ref="C658:D658"/>
    <mergeCell ref="C659:D659"/>
    <mergeCell ref="C660:D660"/>
    <mergeCell ref="C661:D661"/>
    <mergeCell ref="C662:D662"/>
    <mergeCell ref="C663:D663"/>
    <mergeCell ref="A664:F664"/>
    <mergeCell ref="C665:D665"/>
    <mergeCell ref="C666:D666"/>
    <mergeCell ref="C667:D667"/>
    <mergeCell ref="C668:D668"/>
    <mergeCell ref="C669:D669"/>
    <mergeCell ref="C670:D670"/>
    <mergeCell ref="A671:F671"/>
    <mergeCell ref="C672:D672"/>
    <mergeCell ref="C673:D673"/>
    <mergeCell ref="C674:D674"/>
    <mergeCell ref="C675:D675"/>
    <mergeCell ref="C676:D676"/>
    <mergeCell ref="A677:F677"/>
    <mergeCell ref="C678:D678"/>
    <mergeCell ref="C679:D679"/>
    <mergeCell ref="C680:D680"/>
    <mergeCell ref="C681:D681"/>
    <mergeCell ref="C682:D682"/>
    <mergeCell ref="C683:D683"/>
    <mergeCell ref="C684:D684"/>
    <mergeCell ref="C685:D685"/>
    <mergeCell ref="A686:F686"/>
    <mergeCell ref="C687:D687"/>
    <mergeCell ref="C688:D688"/>
    <mergeCell ref="C689:D689"/>
    <mergeCell ref="C690:D690"/>
    <mergeCell ref="A691:F691"/>
    <mergeCell ref="C692:D692"/>
    <mergeCell ref="C693:D693"/>
    <mergeCell ref="C694:D694"/>
    <mergeCell ref="A695:F695"/>
    <mergeCell ref="C696:D696"/>
    <mergeCell ref="A5:A7"/>
    <mergeCell ref="A8:A10"/>
    <mergeCell ref="A11:A14"/>
    <mergeCell ref="A15:A17"/>
    <mergeCell ref="A26:A30"/>
    <mergeCell ref="A33:A38"/>
    <mergeCell ref="A43:A48"/>
    <mergeCell ref="A49:A50"/>
    <mergeCell ref="A51:A52"/>
    <mergeCell ref="A67:A72"/>
    <mergeCell ref="A85:A87"/>
    <mergeCell ref="A88:A90"/>
    <mergeCell ref="A91:A94"/>
    <mergeCell ref="A95:A97"/>
    <mergeCell ref="A108:A113"/>
    <mergeCell ref="A118:A131"/>
    <mergeCell ref="A134:A139"/>
    <mergeCell ref="A140:A141"/>
    <mergeCell ref="A142:A143"/>
    <mergeCell ref="A174:A176"/>
    <mergeCell ref="A177:A179"/>
    <mergeCell ref="A189:A191"/>
    <mergeCell ref="A192:A194"/>
    <mergeCell ref="A195:A197"/>
    <mergeCell ref="A198:A200"/>
    <mergeCell ref="A201:A205"/>
    <mergeCell ref="A217:A222"/>
    <mergeCell ref="A227:A231"/>
    <mergeCell ref="A232:A233"/>
    <mergeCell ref="A254:A256"/>
    <mergeCell ref="A257:A259"/>
    <mergeCell ref="A260:A262"/>
    <mergeCell ref="A263:A265"/>
    <mergeCell ref="A272:A273"/>
    <mergeCell ref="A277:A282"/>
    <mergeCell ref="A288:A289"/>
    <mergeCell ref="A290:A291"/>
    <mergeCell ref="A307:A309"/>
    <mergeCell ref="A310:A312"/>
    <mergeCell ref="A313:A315"/>
    <mergeCell ref="A316:A318"/>
    <mergeCell ref="A325:A326"/>
    <mergeCell ref="A330:A335"/>
    <mergeCell ref="A341:A342"/>
    <mergeCell ref="A343:A344"/>
    <mergeCell ref="A360:A362"/>
    <mergeCell ref="A363:A365"/>
    <mergeCell ref="A366:A368"/>
    <mergeCell ref="A369:A371"/>
    <mergeCell ref="A378:A379"/>
    <mergeCell ref="A383:A388"/>
    <mergeCell ref="A394:A395"/>
    <mergeCell ref="A396:A397"/>
    <mergeCell ref="A413:A415"/>
    <mergeCell ref="A416:A418"/>
    <mergeCell ref="A419:A422"/>
    <mergeCell ref="A452:A454"/>
    <mergeCell ref="A455:A458"/>
    <mergeCell ref="A473:A477"/>
    <mergeCell ref="A478:A479"/>
    <mergeCell ref="A505:A506"/>
    <mergeCell ref="A507:A511"/>
    <mergeCell ref="A524:A525"/>
    <mergeCell ref="A526:A530"/>
    <mergeCell ref="A540:A542"/>
    <mergeCell ref="A543:A545"/>
    <mergeCell ref="A546:A549"/>
    <mergeCell ref="A560:A564"/>
    <mergeCell ref="A633:A635"/>
    <mergeCell ref="A636:A642"/>
    <mergeCell ref="A644:A647"/>
    <mergeCell ref="A648:A651"/>
    <mergeCell ref="A688:A690"/>
    <mergeCell ref="B5:B7"/>
    <mergeCell ref="B8:B10"/>
    <mergeCell ref="B11:B14"/>
    <mergeCell ref="B15:B17"/>
    <mergeCell ref="B26:B30"/>
    <mergeCell ref="B33:B38"/>
    <mergeCell ref="B43:B48"/>
    <mergeCell ref="B49:B50"/>
    <mergeCell ref="B51:B52"/>
    <mergeCell ref="B67:B72"/>
    <mergeCell ref="B85:B87"/>
    <mergeCell ref="B88:B90"/>
    <mergeCell ref="B91:B94"/>
    <mergeCell ref="B95:B97"/>
    <mergeCell ref="B108:B113"/>
    <mergeCell ref="B118:B131"/>
    <mergeCell ref="B134:B139"/>
    <mergeCell ref="B140:B141"/>
    <mergeCell ref="B142:B143"/>
    <mergeCell ref="B174:B176"/>
    <mergeCell ref="B177:B179"/>
    <mergeCell ref="B189:B191"/>
    <mergeCell ref="B192:B194"/>
    <mergeCell ref="B195:B197"/>
    <mergeCell ref="B198:B200"/>
    <mergeCell ref="B201:B205"/>
    <mergeCell ref="B217:B222"/>
    <mergeCell ref="B227:B231"/>
    <mergeCell ref="B232:B233"/>
    <mergeCell ref="B254:B256"/>
    <mergeCell ref="B257:B259"/>
    <mergeCell ref="B260:B262"/>
    <mergeCell ref="B263:B265"/>
    <mergeCell ref="B272:B273"/>
    <mergeCell ref="B277:B282"/>
    <mergeCell ref="B288:B289"/>
    <mergeCell ref="B290:B291"/>
    <mergeCell ref="B307:B309"/>
    <mergeCell ref="B310:B312"/>
    <mergeCell ref="B313:B315"/>
    <mergeCell ref="B316:B318"/>
    <mergeCell ref="B325:B326"/>
    <mergeCell ref="B330:B335"/>
    <mergeCell ref="B341:B342"/>
    <mergeCell ref="B343:B344"/>
    <mergeCell ref="B360:B362"/>
    <mergeCell ref="B363:B365"/>
    <mergeCell ref="B366:B368"/>
    <mergeCell ref="B369:B371"/>
    <mergeCell ref="B378:B379"/>
    <mergeCell ref="B383:B388"/>
    <mergeCell ref="B394:B395"/>
    <mergeCell ref="B396:B397"/>
    <mergeCell ref="B413:B415"/>
    <mergeCell ref="B416:B418"/>
    <mergeCell ref="B419:B422"/>
    <mergeCell ref="B452:B454"/>
    <mergeCell ref="B455:B458"/>
    <mergeCell ref="B473:B477"/>
    <mergeCell ref="B478:B479"/>
    <mergeCell ref="B505:B506"/>
    <mergeCell ref="B507:B511"/>
    <mergeCell ref="B524:B525"/>
    <mergeCell ref="B526:B530"/>
    <mergeCell ref="B540:B542"/>
    <mergeCell ref="B543:B545"/>
    <mergeCell ref="B546:B549"/>
    <mergeCell ref="B560:B564"/>
    <mergeCell ref="B633:B635"/>
    <mergeCell ref="B636:B642"/>
    <mergeCell ref="B644:B647"/>
    <mergeCell ref="B648:B651"/>
    <mergeCell ref="B688:B690"/>
    <mergeCell ref="C26:C28"/>
    <mergeCell ref="C118:C120"/>
    <mergeCell ref="C638:C640"/>
    <mergeCell ref="C644:C646"/>
    <mergeCell ref="C648:C650"/>
    <mergeCell ref="D5:D7"/>
    <mergeCell ref="D8:D10"/>
    <mergeCell ref="D11:D14"/>
    <mergeCell ref="D15:D17"/>
    <mergeCell ref="D85:D87"/>
    <mergeCell ref="D88:D90"/>
    <mergeCell ref="D91:D94"/>
    <mergeCell ref="D95:D97"/>
    <mergeCell ref="D174:D176"/>
    <mergeCell ref="D177:D179"/>
    <mergeCell ref="D189:D191"/>
    <mergeCell ref="D192:D194"/>
    <mergeCell ref="D195:D197"/>
    <mergeCell ref="D198:D200"/>
    <mergeCell ref="D201:D203"/>
    <mergeCell ref="D254:D256"/>
    <mergeCell ref="D257:D259"/>
    <mergeCell ref="D260:D262"/>
    <mergeCell ref="D263:D265"/>
    <mergeCell ref="D307:D309"/>
    <mergeCell ref="D310:D312"/>
    <mergeCell ref="D313:D315"/>
    <mergeCell ref="D316:D318"/>
    <mergeCell ref="D360:D362"/>
    <mergeCell ref="D363:D365"/>
    <mergeCell ref="D366:D368"/>
    <mergeCell ref="D369:D371"/>
    <mergeCell ref="D413:D415"/>
    <mergeCell ref="D416:D418"/>
    <mergeCell ref="D419:D421"/>
    <mergeCell ref="D452:D454"/>
    <mergeCell ref="D455:D457"/>
    <mergeCell ref="D540:D542"/>
    <mergeCell ref="D543:D545"/>
    <mergeCell ref="D546:D548"/>
    <mergeCell ref="D697:D700"/>
    <mergeCell ref="D701:D703"/>
    <mergeCell ref="E26:E28"/>
    <mergeCell ref="E118:E120"/>
    <mergeCell ref="F26:F28"/>
    <mergeCell ref="F118:F120"/>
    <mergeCell ref="C158:D159"/>
  </mergeCells>
  <printOptions horizontalCentered="1"/>
  <pageMargins left="0.196850393700787" right="0.196850393700787" top="0.196850393700787" bottom="0.196850393700787" header="0.511811023622047" footer="0.511811023622047"/>
  <pageSetup paperSize="9" scale="63" fitToHeight="0" orientation="portrait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施展</dc:creator>
  <cp:lastModifiedBy>ZzZzZ</cp:lastModifiedBy>
  <dcterms:created xsi:type="dcterms:W3CDTF">2026-07-20T01:47:00Z</dcterms:created>
  <dcterms:modified xsi:type="dcterms:W3CDTF">2026-07-20T10:36:25Z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56C8E7ECB8A04F038F997C6EAED5D44D_13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