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tabRatio="915" firstSheet="2" activeTab="1"/>
  </bookViews>
  <sheets>
    <sheet name="封面" sheetId="16" r:id="rId1"/>
    <sheet name="总说明" sheetId="32" r:id="rId2"/>
    <sheet name="汇总表" sheetId="18" r:id="rId3"/>
    <sheet name="第100章" sheetId="23" r:id="rId4"/>
    <sheet name="第200章" sheetId="33" r:id="rId5"/>
    <sheet name="第300章" sheetId="36" r:id="rId6"/>
    <sheet name="第600章" sheetId="37" r:id="rId7"/>
    <sheet name="工程量清单单价分析表" sheetId="38" r:id="rId8"/>
    <sheet name="计算标价时所用的主要材料价格" sheetId="39" r:id="rId9"/>
  </sheets>
  <definedNames>
    <definedName name="_xlnm._FilterDatabase" localSheetId="4" hidden="1">第200章!$A$4:$G$24</definedName>
    <definedName name="_xlnm._FilterDatabase" localSheetId="5" hidden="1">第300章!$A$4:$XFC$73</definedName>
    <definedName name="_xlnm._FilterDatabase" localSheetId="6" hidden="1">第600章!$A$4:$G$18</definedName>
    <definedName name="_xlnm._FilterDatabase" localSheetId="2" hidden="1">汇总表!#REF!</definedName>
    <definedName name="_xlnm.Print_Area" localSheetId="3">第100章!$A$1:$G$8</definedName>
    <definedName name="_xlnm.Print_Area" localSheetId="4">第200章!$A$1:$G$23</definedName>
    <definedName name="_xlnm.Print_Area" localSheetId="5">第300章!$A$1:$G$72</definedName>
    <definedName name="_xlnm.Print_Area" localSheetId="6">第600章!$A$1:$G$18</definedName>
    <definedName name="_xlnm.Print_Area" localSheetId="0">封面!$A$1:$A$17</definedName>
    <definedName name="_xlnm.Print_Area" localSheetId="2">汇总表!$A$1:$D$13</definedName>
    <definedName name="_xlnm.Print_Area" localSheetId="1">总说明!$A$1:$I$28</definedName>
    <definedName name="_xlnm.Print_Area">#N/A</definedName>
    <definedName name="Print_Area_1">#N/A</definedName>
    <definedName name="_xlnm.Print_Titles" localSheetId="3">第100章!$1:$4</definedName>
    <definedName name="_xlnm.Print_Titles" localSheetId="4">第200章!$1:$4</definedName>
    <definedName name="_xlnm.Print_Titles" localSheetId="5">第300章!$1:$4</definedName>
    <definedName name="_xlnm.Print_Titles" localSheetId="6">第600章!$1:$4</definedName>
    <definedName name="_xlnm.Print_Titles" localSheetId="1">总说明!$1:$3</definedName>
    <definedName name="_xlnm.Print_Titles">#N/A</definedName>
    <definedName name="Print_Titles_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<sst xmlns="http://schemas.openxmlformats.org/spreadsheetml/2006/main" count="423" uniqueCount="181">
  <si>
    <t>2024年农村公路养护工程</t>
  </si>
  <si>
    <r>
      <rPr>
        <b/>
        <sz val="32"/>
        <rFont val="黑体"/>
        <charset val="134"/>
      </rPr>
      <t>工</t>
    </r>
  </si>
  <si>
    <r>
      <rPr>
        <b/>
        <sz val="32"/>
        <rFont val="黑体"/>
        <charset val="134"/>
      </rPr>
      <t>程</t>
    </r>
  </si>
  <si>
    <r>
      <rPr>
        <b/>
        <sz val="32"/>
        <rFont val="黑体"/>
        <charset val="134"/>
      </rPr>
      <t>量</t>
    </r>
  </si>
  <si>
    <r>
      <rPr>
        <b/>
        <sz val="32"/>
        <rFont val="黑体"/>
        <charset val="134"/>
      </rPr>
      <t>清</t>
    </r>
  </si>
  <si>
    <r>
      <rPr>
        <b/>
        <sz val="32"/>
        <rFont val="黑体"/>
        <charset val="134"/>
      </rPr>
      <t>单</t>
    </r>
  </si>
  <si>
    <t>招标人：高淳区人民政府桠溪街道办事处</t>
  </si>
  <si>
    <t xml:space="preserve">代理机构：南京东来工程咨询有限公司 </t>
  </si>
  <si>
    <t>二○二四年十二月</t>
  </si>
  <si>
    <t>总说明</t>
  </si>
  <si>
    <t>项目名称：2024年农村公路养护工程</t>
  </si>
  <si>
    <r>
      <rPr>
        <sz val="10"/>
        <rFont val="Times New Roman"/>
        <charset val="134"/>
      </rPr>
      <t xml:space="preserve"> </t>
    </r>
    <r>
      <rPr>
        <sz val="10"/>
        <rFont val="宋体"/>
        <charset val="134"/>
      </rPr>
      <t>（在编制投标控制价和投标报价工程量清单时，必须不加修改地采用招标工程量清单中下列一至四条，内容包括但不限于下列条款。）</t>
    </r>
  </si>
  <si>
    <r>
      <rPr>
        <b/>
        <sz val="10"/>
        <rFont val="Times New Roman"/>
        <charset val="134"/>
      </rPr>
      <t xml:space="preserve">    </t>
    </r>
    <r>
      <rPr>
        <b/>
        <sz val="10"/>
        <rFont val="宋体"/>
        <charset val="134"/>
      </rPr>
      <t>一、工程量清单说明</t>
    </r>
  </si>
  <si>
    <r>
      <rPr>
        <sz val="10"/>
        <rFont val="Times New Roman"/>
        <charset val="134"/>
      </rPr>
      <t xml:space="preserve">    </t>
    </r>
    <r>
      <rPr>
        <sz val="10"/>
        <rFont val="宋体"/>
        <charset val="134"/>
      </rPr>
      <t>（</t>
    </r>
    <r>
      <rPr>
        <sz val="10"/>
        <rFont val="Times New Roman"/>
        <charset val="134"/>
      </rPr>
      <t>1</t>
    </r>
    <r>
      <rPr>
        <sz val="10"/>
        <rFont val="宋体"/>
        <charset val="134"/>
      </rPr>
      <t>）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</si>
  <si>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0"/>
        <rFont val="Times New Roman"/>
        <charset val="134"/>
      </rPr>
      <t xml:space="preserve">    </t>
    </r>
    <r>
      <rPr>
        <sz val="10"/>
        <rFont val="宋体"/>
        <charset val="134"/>
      </rPr>
      <t>（</t>
    </r>
    <r>
      <rPr>
        <sz val="10"/>
        <rFont val="Times New Roman"/>
        <charset val="134"/>
      </rPr>
      <t>2</t>
    </r>
    <r>
      <rPr>
        <sz val="10"/>
        <rFont val="宋体"/>
        <charset val="134"/>
      </rPr>
      <t>）本工程量清单应与招标文件中的投标人须知、通用合同条款、专用合同条款、工程量清单计量规则、技术规范及图纸等一起阅读和理解。</t>
    </r>
  </si>
  <si>
    <r>
      <rPr>
        <sz val="10"/>
        <rFont val="Times New Roman"/>
        <charset val="134"/>
      </rPr>
      <t xml:space="preserve">    </t>
    </r>
    <r>
      <rPr>
        <sz val="10"/>
        <rFont val="宋体"/>
        <charset val="134"/>
      </rPr>
      <t>（</t>
    </r>
    <r>
      <rPr>
        <sz val="10"/>
        <rFont val="Times New Roman"/>
        <charset val="134"/>
      </rPr>
      <t>3</t>
    </r>
    <r>
      <rPr>
        <sz val="10"/>
        <rFont val="宋体"/>
        <charset val="134"/>
      </rPr>
      <t>）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工程量清单的单价和总额价计算支付金额；或根据具体情况，按《公路工程标准施工招标文件》合同条款</t>
    </r>
    <r>
      <rPr>
        <sz val="10"/>
        <rFont val="Times New Roman"/>
        <charset val="134"/>
      </rPr>
      <t>15.4</t>
    </r>
    <r>
      <rPr>
        <sz val="10"/>
        <rFont val="宋体"/>
        <charset val="134"/>
      </rPr>
      <t>款的规定，按监理人确定的单价或总额价计算支付金额。</t>
    </r>
  </si>
  <si>
    <r>
      <rPr>
        <sz val="10"/>
        <rFont val="Times New Roman"/>
        <charset val="134"/>
      </rPr>
      <t xml:space="preserve">    </t>
    </r>
    <r>
      <rPr>
        <sz val="10"/>
        <rFont val="宋体"/>
        <charset val="134"/>
      </rPr>
      <t>（</t>
    </r>
    <r>
      <rPr>
        <sz val="10"/>
        <rFont val="Times New Roman"/>
        <charset val="134"/>
      </rPr>
      <t>4</t>
    </r>
    <r>
      <rPr>
        <sz val="10"/>
        <rFont val="宋体"/>
        <charset val="134"/>
      </rPr>
      <t>）如无说明，本工程量清单各章节是按第八章</t>
    </r>
    <r>
      <rPr>
        <sz val="10"/>
        <rFont val="Times New Roman"/>
        <charset val="134"/>
      </rPr>
      <t>“</t>
    </r>
    <r>
      <rPr>
        <sz val="10"/>
        <rFont val="宋体"/>
        <charset val="134"/>
      </rPr>
      <t>工程量清单计量规则</t>
    </r>
    <r>
      <rPr>
        <sz val="10"/>
        <rFont val="Times New Roman"/>
        <charset val="134"/>
      </rPr>
      <t>”</t>
    </r>
    <r>
      <rPr>
        <sz val="10"/>
        <rFont val="宋体"/>
        <charset val="134"/>
      </rPr>
      <t>、第七章</t>
    </r>
    <r>
      <rPr>
        <sz val="10"/>
        <rFont val="Times New Roman"/>
        <charset val="134"/>
      </rPr>
      <t>“</t>
    </r>
    <r>
      <rPr>
        <sz val="10"/>
        <rFont val="宋体"/>
        <charset val="134"/>
      </rPr>
      <t>技术规范</t>
    </r>
    <r>
      <rPr>
        <sz val="10"/>
        <rFont val="Times New Roman"/>
        <charset val="134"/>
      </rPr>
      <t>”</t>
    </r>
    <r>
      <rPr>
        <sz val="10"/>
        <rFont val="宋体"/>
        <charset val="134"/>
      </rPr>
      <t>的相应章次编号的，因此，工程量清单中各章工程子目的范围与计量等应与</t>
    </r>
    <r>
      <rPr>
        <sz val="10"/>
        <rFont val="Times New Roman"/>
        <charset val="134"/>
      </rPr>
      <t>“</t>
    </r>
    <r>
      <rPr>
        <sz val="10"/>
        <rFont val="宋体"/>
        <charset val="134"/>
      </rPr>
      <t>工程量清单计量规则</t>
    </r>
    <r>
      <rPr>
        <sz val="10"/>
        <rFont val="Times New Roman"/>
        <charset val="134"/>
      </rPr>
      <t>”“</t>
    </r>
    <r>
      <rPr>
        <sz val="10"/>
        <rFont val="宋体"/>
        <charset val="134"/>
      </rPr>
      <t>技术规范</t>
    </r>
    <r>
      <rPr>
        <sz val="10"/>
        <rFont val="Times New Roman"/>
        <charset val="134"/>
      </rPr>
      <t>”</t>
    </r>
    <r>
      <rPr>
        <sz val="10"/>
        <rFont val="宋体"/>
        <charset val="134"/>
      </rPr>
      <t>相应章节的范围、计量与支付条款结合起来理解或解释。</t>
    </r>
  </si>
  <si>
    <r>
      <rPr>
        <sz val="10"/>
        <rFont val="Times New Roman"/>
        <charset val="134"/>
      </rPr>
      <t xml:space="preserve">    </t>
    </r>
    <r>
      <rPr>
        <sz val="10"/>
        <rFont val="宋体"/>
        <charset val="134"/>
      </rPr>
      <t>（</t>
    </r>
    <r>
      <rPr>
        <sz val="10"/>
        <rFont val="Times New Roman"/>
        <charset val="134"/>
      </rPr>
      <t>5</t>
    </r>
    <r>
      <rPr>
        <sz val="10"/>
        <rFont val="宋体"/>
        <charset val="134"/>
      </rPr>
      <t>）对作业和材料的一般说明或规定，未重复写入工程量清单内，在给工程量清单各子目标价前，应参阅第七章</t>
    </r>
    <r>
      <rPr>
        <sz val="10"/>
        <rFont val="Times New Roman"/>
        <charset val="134"/>
      </rPr>
      <t>“</t>
    </r>
    <r>
      <rPr>
        <sz val="10"/>
        <rFont val="宋体"/>
        <charset val="134"/>
      </rPr>
      <t>技术规范</t>
    </r>
    <r>
      <rPr>
        <sz val="10"/>
        <rFont val="Times New Roman"/>
        <charset val="134"/>
      </rPr>
      <t>”</t>
    </r>
    <r>
      <rPr>
        <sz val="10"/>
        <rFont val="宋体"/>
        <charset val="134"/>
      </rPr>
      <t>的有关内容。</t>
    </r>
  </si>
  <si>
    <r>
      <rPr>
        <sz val="10"/>
        <rFont val="Times New Roman"/>
        <charset val="134"/>
      </rPr>
      <t xml:space="preserve">    </t>
    </r>
    <r>
      <rPr>
        <sz val="10"/>
        <rFont val="宋体"/>
        <charset val="134"/>
      </rPr>
      <t>（</t>
    </r>
    <r>
      <rPr>
        <sz val="10"/>
        <rFont val="Times New Roman"/>
        <charset val="134"/>
      </rPr>
      <t>6</t>
    </r>
    <r>
      <rPr>
        <sz val="10"/>
        <rFont val="宋体"/>
        <charset val="134"/>
      </rPr>
      <t>）工程量清单中所列工程量的变动，丝毫不会降低或影响合同条款的效力，也不免除承包人按规定的标准进行施工和修复缺陷的责任。</t>
    </r>
  </si>
  <si>
    <r>
      <rPr>
        <sz val="10"/>
        <rFont val="Times New Roman"/>
        <charset val="134"/>
      </rPr>
      <t xml:space="preserve">    </t>
    </r>
    <r>
      <rPr>
        <sz val="10"/>
        <rFont val="宋体"/>
        <charset val="134"/>
      </rPr>
      <t>（</t>
    </r>
    <r>
      <rPr>
        <sz val="10"/>
        <rFont val="Times New Roman"/>
        <charset val="134"/>
      </rPr>
      <t>7</t>
    </r>
    <r>
      <rPr>
        <sz val="10"/>
        <rFont val="宋体"/>
        <charset val="134"/>
      </rPr>
      <t>）图纸中所列的工程数量表及数量汇总表仅是提供资料，不是工程量清单的外延。当图纸与工程量清单所列数量不一致时，以工程量清单所列数量作为报价的依据。</t>
    </r>
  </si>
  <si>
    <r>
      <rPr>
        <b/>
        <sz val="10"/>
        <rFont val="Times New Roman"/>
        <charset val="134"/>
      </rPr>
      <t xml:space="preserve">    </t>
    </r>
    <r>
      <rPr>
        <b/>
        <sz val="10"/>
        <rFont val="宋体"/>
        <charset val="134"/>
      </rPr>
      <t>二、投标报价说明</t>
    </r>
  </si>
  <si>
    <r>
      <rPr>
        <sz val="10"/>
        <rFont val="Times New Roman"/>
        <charset val="134"/>
      </rPr>
      <t xml:space="preserve">    </t>
    </r>
    <r>
      <rPr>
        <sz val="10"/>
        <rFont val="宋体"/>
        <charset val="134"/>
      </rPr>
      <t>（</t>
    </r>
    <r>
      <rPr>
        <sz val="10"/>
        <rFont val="Times New Roman"/>
        <charset val="134"/>
      </rPr>
      <t>1</t>
    </r>
    <r>
      <rPr>
        <sz val="10"/>
        <rFont val="宋体"/>
        <charset val="134"/>
      </rPr>
      <t>）工程量清单中的每一子目须填入单价或价格，且只允许有一个报价。</t>
    </r>
  </si>
  <si>
    <r>
      <rPr>
        <sz val="10"/>
        <rFont val="Times New Roman"/>
        <charset val="134"/>
      </rPr>
      <t xml:space="preserve">    </t>
    </r>
    <r>
      <rPr>
        <sz val="10"/>
        <rFont val="宋体"/>
        <charset val="134"/>
      </rPr>
      <t>（</t>
    </r>
    <r>
      <rPr>
        <sz val="10"/>
        <rFont val="Times New Roman"/>
        <charset val="134"/>
      </rPr>
      <t>2</t>
    </r>
    <r>
      <rPr>
        <sz val="10"/>
        <rFont val="宋体"/>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</si>
  <si>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rPr>
        <sz val="10"/>
        <rFont val="Times New Roman"/>
        <charset val="134"/>
      </rPr>
      <t xml:space="preserve">    </t>
    </r>
    <r>
      <rPr>
        <sz val="10"/>
        <rFont val="宋体"/>
        <charset val="134"/>
      </rPr>
      <t>（</t>
    </r>
    <r>
      <rPr>
        <sz val="10"/>
        <rFont val="Times New Roman"/>
        <charset val="134"/>
      </rPr>
      <t>3</t>
    </r>
    <r>
      <rPr>
        <sz val="10"/>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</si>
  <si>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
        <rFont val="Times New Roman"/>
        <charset val="134"/>
      </rPr>
      <t xml:space="preserve">    </t>
    </r>
    <r>
      <rPr>
        <sz val="10"/>
        <rFont val="宋体"/>
        <charset val="134"/>
      </rPr>
      <t>（</t>
    </r>
    <r>
      <rPr>
        <sz val="10"/>
        <rFont val="Times New Roman"/>
        <charset val="134"/>
      </rPr>
      <t>4</t>
    </r>
    <r>
      <rPr>
        <sz val="1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</si>
  <si>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rFont val="Times New Roman"/>
        <charset val="134"/>
      </rPr>
      <t xml:space="preserve">    </t>
    </r>
    <r>
      <rPr>
        <sz val="10"/>
        <rFont val="宋体"/>
        <charset val="134"/>
      </rPr>
      <t>（</t>
    </r>
    <r>
      <rPr>
        <sz val="10"/>
        <rFont val="Times New Roman"/>
        <charset val="134"/>
      </rPr>
      <t>5</t>
    </r>
    <r>
      <rPr>
        <sz val="10"/>
        <rFont val="宋体"/>
        <charset val="134"/>
      </rPr>
      <t>）承包人用于本合同工程的各类装备的提供、运输、维护、拆卸、拼装等支付的费用，已包括在工程量清单的单价与总额价之中。</t>
    </r>
  </si>
  <si>
    <r>
      <rPr>
        <sz val="10"/>
        <rFont val="Times New Roman"/>
        <charset val="134"/>
      </rPr>
      <t xml:space="preserve">     (6)</t>
    </r>
    <r>
      <rPr>
        <sz val="10"/>
        <rFont val="宋体"/>
        <charset val="134"/>
      </rPr>
      <t>工程量清单中各项金额均以人民币（元）结算。</t>
    </r>
  </si>
  <si>
    <r>
      <rPr>
        <sz val="10"/>
        <rFont val="Times New Roman"/>
        <charset val="134"/>
      </rPr>
      <t xml:space="preserve">    </t>
    </r>
    <r>
      <rPr>
        <sz val="10"/>
        <rFont val="宋体"/>
        <charset val="134"/>
      </rPr>
      <t>（</t>
    </r>
    <r>
      <rPr>
        <sz val="10"/>
        <rFont val="Times New Roman"/>
        <charset val="134"/>
      </rPr>
      <t>7</t>
    </r>
    <r>
      <rPr>
        <sz val="10"/>
        <rFont val="宋体"/>
        <charset val="134"/>
      </rPr>
      <t>）暂列金额（不含计日工总额）的数量及拟用子目的说明：</t>
    </r>
    <r>
      <rPr>
        <u/>
        <sz val="10"/>
        <rFont val="宋体"/>
        <charset val="134"/>
      </rPr>
      <t>暂列金额为工程量清单第</t>
    </r>
    <r>
      <rPr>
        <u/>
        <sz val="10"/>
        <rFont val="Times New Roman"/>
        <charset val="134"/>
      </rPr>
      <t>100</t>
    </r>
    <r>
      <rPr>
        <u/>
        <sz val="10"/>
        <rFont val="宋体"/>
        <charset val="134"/>
      </rPr>
      <t>至第</t>
    </r>
    <r>
      <rPr>
        <u/>
        <sz val="10"/>
        <rFont val="Times New Roman"/>
        <charset val="134"/>
      </rPr>
      <t>700</t>
    </r>
    <r>
      <rPr>
        <u/>
        <sz val="10"/>
        <rFont val="宋体"/>
        <charset val="134"/>
      </rPr>
      <t>章小计金额的</t>
    </r>
    <r>
      <rPr>
        <u/>
        <sz val="10"/>
        <rFont val="Times New Roman"/>
        <charset val="134"/>
      </rPr>
      <t xml:space="preserve">  5 </t>
    </r>
    <r>
      <rPr>
        <u/>
        <sz val="10"/>
        <rFont val="宋体"/>
        <charset val="134"/>
      </rPr>
      <t>％。</t>
    </r>
    <r>
      <rPr>
        <u/>
        <sz val="10"/>
        <rFont val="Times New Roman"/>
        <charset val="134"/>
      </rPr>
      <t xml:space="preserve">     </t>
    </r>
    <r>
      <rPr>
        <sz val="10"/>
        <rFont val="Times New Roman"/>
        <charset val="134"/>
      </rPr>
      <t xml:space="preserve">  </t>
    </r>
  </si>
  <si>
    <r>
      <rPr>
        <sz val="10"/>
        <rFont val="Times New Roman"/>
        <charset val="134"/>
      </rPr>
      <t xml:space="preserve">    </t>
    </r>
    <r>
      <rPr>
        <sz val="10"/>
        <rFont val="宋体"/>
        <charset val="134"/>
      </rPr>
      <t>（</t>
    </r>
    <r>
      <rPr>
        <sz val="10"/>
        <rFont val="Times New Roman"/>
        <charset val="134"/>
      </rPr>
      <t>8</t>
    </r>
    <r>
      <rPr>
        <sz val="10"/>
        <rFont val="宋体"/>
        <charset val="134"/>
      </rPr>
      <t>）暂估价的数量及拟用子目的说明：</t>
    </r>
    <r>
      <rPr>
        <u/>
        <sz val="10"/>
        <rFont val="宋体"/>
        <charset val="134"/>
      </rPr>
      <t>无</t>
    </r>
    <r>
      <rPr>
        <sz val="10"/>
        <rFont val="宋体"/>
        <charset val="134"/>
      </rPr>
      <t>。</t>
    </r>
  </si>
  <si>
    <r>
      <rPr>
        <b/>
        <sz val="10"/>
        <rFont val="Times New Roman"/>
        <charset val="134"/>
      </rPr>
      <t xml:space="preserve">     </t>
    </r>
    <r>
      <rPr>
        <b/>
        <sz val="10"/>
        <rFont val="宋体"/>
        <charset val="134"/>
      </rPr>
      <t>三、计日工说明</t>
    </r>
  </si>
  <si>
    <r>
      <rPr>
        <sz val="10"/>
        <rFont val="Times New Roman"/>
        <charset val="134"/>
      </rPr>
      <t xml:space="preserve">      </t>
    </r>
    <r>
      <rPr>
        <sz val="10"/>
        <rFont val="宋体"/>
        <charset val="134"/>
      </rPr>
      <t>本项目不适用。</t>
    </r>
  </si>
  <si>
    <r>
      <rPr>
        <b/>
        <sz val="10"/>
        <rFont val="Times New Roman"/>
        <charset val="134"/>
      </rPr>
      <t xml:space="preserve">     </t>
    </r>
    <r>
      <rPr>
        <b/>
        <sz val="10"/>
        <rFont val="宋体"/>
        <charset val="134"/>
      </rPr>
      <t>四、其他说明</t>
    </r>
  </si>
  <si>
    <r>
      <rPr>
        <sz val="10"/>
        <rFont val="Times New Roman"/>
        <charset val="134"/>
      </rPr>
      <t xml:space="preserve">  </t>
    </r>
    <r>
      <rPr>
        <sz val="10"/>
        <rFont val="宋体"/>
        <charset val="134"/>
      </rPr>
      <t>（</t>
    </r>
    <r>
      <rPr>
        <sz val="10"/>
        <rFont val="Times New Roman"/>
        <charset val="134"/>
      </rPr>
      <t>1</t>
    </r>
    <r>
      <rPr>
        <sz val="10"/>
        <rFont val="宋体"/>
        <charset val="134"/>
      </rPr>
      <t>）本项目为高淳区2024年桠溪街道农村公路养护工程。</t>
    </r>
  </si>
  <si>
    <r>
      <rPr>
        <sz val="10"/>
        <rFont val="Times New Roman"/>
        <charset val="134"/>
      </rPr>
      <t xml:space="preserve">  </t>
    </r>
    <r>
      <rPr>
        <sz val="10"/>
        <rFont val="宋体"/>
        <charset val="134"/>
      </rPr>
      <t>（</t>
    </r>
    <r>
      <rPr>
        <sz val="10"/>
        <rFont val="Times New Roman"/>
        <charset val="134"/>
      </rPr>
      <t>2</t>
    </r>
    <r>
      <rPr>
        <sz val="10"/>
        <rFont val="宋体"/>
        <charset val="134"/>
      </rPr>
      <t>）临时施工封道所产生的临时施工安全设施等费用包含在子目单价和（或）总额价内，不单独计量与支付。</t>
    </r>
  </si>
  <si>
    <r>
      <rPr>
        <sz val="10"/>
        <rFont val="Times New Roman"/>
        <charset val="134"/>
      </rPr>
      <t xml:space="preserve">  </t>
    </r>
    <r>
      <rPr>
        <sz val="10"/>
        <rFont val="宋体"/>
        <charset val="134"/>
      </rPr>
      <t>（</t>
    </r>
    <r>
      <rPr>
        <sz val="10"/>
        <rFont val="Times New Roman"/>
        <charset val="134"/>
      </rPr>
      <t>3</t>
    </r>
    <r>
      <rPr>
        <sz val="10"/>
        <rFont val="宋体"/>
        <charset val="134"/>
      </rPr>
      <t>）工程量清单</t>
    </r>
    <r>
      <rPr>
        <sz val="10"/>
        <rFont val="Times New Roman"/>
        <charset val="134"/>
      </rPr>
      <t>100</t>
    </r>
    <r>
      <rPr>
        <sz val="10"/>
        <rFont val="宋体"/>
        <charset val="134"/>
      </rPr>
      <t>章，除已列在工程量清单中的子目外，其余相关费用投标人充分考虑，费用包含在子目单价和（或）总额价内，发包人不再另行支付。</t>
    </r>
  </si>
  <si>
    <r>
      <rPr>
        <sz val="10"/>
        <rFont val="Times New Roman"/>
        <charset val="134"/>
      </rPr>
      <t xml:space="preserve">  </t>
    </r>
    <r>
      <rPr>
        <sz val="10"/>
        <rFont val="宋体"/>
        <charset val="134"/>
      </rPr>
      <t>（</t>
    </r>
    <r>
      <rPr>
        <sz val="10"/>
        <rFont val="Times New Roman"/>
        <charset val="134"/>
      </rPr>
      <t>4</t>
    </r>
    <r>
      <rPr>
        <sz val="10"/>
        <rFont val="宋体"/>
        <charset val="134"/>
      </rPr>
      <t>）其余详见招标文件《项目专用本》、《公路工程标准施工招标文件》</t>
    </r>
    <r>
      <rPr>
        <sz val="10"/>
        <rFont val="Times New Roman"/>
        <charset val="134"/>
      </rPr>
      <t>“</t>
    </r>
    <r>
      <rPr>
        <sz val="10"/>
        <rFont val="宋体"/>
        <charset val="134"/>
      </rPr>
      <t>技术规范</t>
    </r>
    <r>
      <rPr>
        <sz val="10"/>
        <rFont val="Times New Roman"/>
        <charset val="134"/>
      </rPr>
      <t>”</t>
    </r>
    <r>
      <rPr>
        <sz val="10"/>
        <rFont val="宋体"/>
        <charset val="134"/>
      </rPr>
      <t>之内容。</t>
    </r>
  </si>
  <si>
    <t>工程量清单汇总表</t>
  </si>
  <si>
    <t>货币单位：人民币元</t>
  </si>
  <si>
    <t>序号</t>
  </si>
  <si>
    <t>章次</t>
  </si>
  <si>
    <t>科目名称</t>
  </si>
  <si>
    <t>金  额</t>
  </si>
  <si>
    <t>第 100章</t>
  </si>
  <si>
    <t>总则</t>
  </si>
  <si>
    <t>第 200章</t>
  </si>
  <si>
    <t>路基工程</t>
  </si>
  <si>
    <t>第 300章</t>
  </si>
  <si>
    <t>路面工程</t>
  </si>
  <si>
    <t>第 400章</t>
  </si>
  <si>
    <t>桥梁、涵洞工程</t>
  </si>
  <si>
    <t>/</t>
  </si>
  <si>
    <t>第 500章</t>
  </si>
  <si>
    <t>隧道工程</t>
  </si>
  <si>
    <t>第 600章</t>
  </si>
  <si>
    <t>安全设施及预埋管线</t>
  </si>
  <si>
    <t>第 700章</t>
  </si>
  <si>
    <t>绿化及环境保护设施</t>
  </si>
  <si>
    <t>第100章至第700章合计（=1+2+3+4+5+6+7）</t>
  </si>
  <si>
    <t>暂列金额（8×5%=9）</t>
  </si>
  <si>
    <t>投标总价（8+9=10）</t>
  </si>
  <si>
    <t>子目工程量清单</t>
  </si>
  <si>
    <r>
      <rPr>
        <sz val="10"/>
        <rFont val="宋体"/>
        <charset val="134"/>
      </rPr>
      <t>货币单位：人民币元</t>
    </r>
  </si>
  <si>
    <r>
      <rPr>
        <b/>
        <sz val="14"/>
        <rFont val="宋体"/>
        <charset val="134"/>
      </rPr>
      <t>清单</t>
    </r>
    <r>
      <rPr>
        <b/>
        <sz val="14"/>
        <rFont val="Times New Roman"/>
        <charset val="134"/>
      </rPr>
      <t xml:space="preserve">  </t>
    </r>
    <r>
      <rPr>
        <b/>
        <sz val="14"/>
        <rFont val="宋体"/>
        <charset val="134"/>
      </rPr>
      <t>第</t>
    </r>
    <r>
      <rPr>
        <b/>
        <sz val="14"/>
        <rFont val="Times New Roman"/>
        <charset val="134"/>
      </rPr>
      <t>100</t>
    </r>
    <r>
      <rPr>
        <b/>
        <sz val="14"/>
        <rFont val="宋体"/>
        <charset val="134"/>
      </rPr>
      <t>章</t>
    </r>
    <r>
      <rPr>
        <b/>
        <sz val="14"/>
        <rFont val="Times New Roman"/>
        <charset val="134"/>
      </rPr>
      <t xml:space="preserve">  </t>
    </r>
    <r>
      <rPr>
        <b/>
        <sz val="14"/>
        <rFont val="宋体"/>
        <charset val="134"/>
      </rPr>
      <t>总</t>
    </r>
    <r>
      <rPr>
        <b/>
        <sz val="14"/>
        <rFont val="Times New Roman"/>
        <charset val="134"/>
      </rPr>
      <t xml:space="preserve"> </t>
    </r>
    <r>
      <rPr>
        <b/>
        <sz val="14"/>
        <rFont val="宋体"/>
        <charset val="134"/>
      </rPr>
      <t>则</t>
    </r>
  </si>
  <si>
    <t>子目号</t>
  </si>
  <si>
    <t>子目名称</t>
  </si>
  <si>
    <t>子目特征</t>
  </si>
  <si>
    <t>单位</t>
  </si>
  <si>
    <t>数量</t>
  </si>
  <si>
    <t>单 价</t>
  </si>
  <si>
    <t>合  价</t>
  </si>
  <si>
    <t>102-1</t>
  </si>
  <si>
    <t>竣工文件</t>
  </si>
  <si>
    <r>
      <rPr>
        <sz val="10"/>
        <rFont val="宋体"/>
        <charset val="134"/>
      </rPr>
      <t>1</t>
    </r>
    <r>
      <rPr>
        <sz val="10"/>
        <color indexed="8"/>
        <rFont val="宋体"/>
        <charset val="134"/>
      </rPr>
      <t>、详见招标文件</t>
    </r>
  </si>
  <si>
    <t>总额</t>
  </si>
  <si>
    <t>102-2</t>
  </si>
  <si>
    <t>施工环保费（含扬尘污染防治措施费）</t>
  </si>
  <si>
    <t>102-3</t>
  </si>
  <si>
    <t>安全生产费（最高投标限价的1.5%，固定值）</t>
  </si>
  <si>
    <t>第100章小计（结转至第 页工程量清单汇总表）人民币</t>
  </si>
  <si>
    <t>元</t>
  </si>
  <si>
    <r>
      <rPr>
        <b/>
        <sz val="14"/>
        <rFont val="宋体"/>
        <charset val="134"/>
      </rPr>
      <t>清单</t>
    </r>
    <r>
      <rPr>
        <b/>
        <sz val="14"/>
        <rFont val="Times New Roman"/>
        <charset val="134"/>
      </rPr>
      <t xml:space="preserve">   </t>
    </r>
    <r>
      <rPr>
        <b/>
        <sz val="14"/>
        <rFont val="宋体"/>
        <charset val="134"/>
      </rPr>
      <t>第</t>
    </r>
    <r>
      <rPr>
        <b/>
        <sz val="14"/>
        <rFont val="Times New Roman"/>
        <charset val="134"/>
      </rPr>
      <t>200</t>
    </r>
    <r>
      <rPr>
        <b/>
        <sz val="14"/>
        <rFont val="宋体"/>
        <charset val="134"/>
      </rPr>
      <t>章</t>
    </r>
    <r>
      <rPr>
        <b/>
        <sz val="14"/>
        <rFont val="Times New Roman"/>
        <charset val="134"/>
      </rPr>
      <t xml:space="preserve">  </t>
    </r>
    <r>
      <rPr>
        <b/>
        <sz val="14"/>
        <rFont val="宋体"/>
        <charset val="134"/>
      </rPr>
      <t>路</t>
    </r>
    <r>
      <rPr>
        <b/>
        <sz val="14"/>
        <rFont val="Times New Roman"/>
        <charset val="134"/>
      </rPr>
      <t xml:space="preserve"> </t>
    </r>
    <r>
      <rPr>
        <b/>
        <sz val="14"/>
        <rFont val="宋体"/>
        <charset val="134"/>
      </rPr>
      <t>基</t>
    </r>
  </si>
  <si>
    <t>一、荷下线</t>
  </si>
  <si>
    <t>202-2</t>
  </si>
  <si>
    <t>挖除旧路面</t>
  </si>
  <si>
    <t>-a</t>
  </si>
  <si>
    <t>挖除老路</t>
  </si>
  <si>
    <t>1、挖除老路                                      
2、废弃物的清理、运输
3、路基清理、平整、碾压                 
4、运距投标人自行考虑</t>
  </si>
  <si>
    <r>
      <rPr>
        <sz val="10"/>
        <rFont val="宋体"/>
        <charset val="134"/>
      </rPr>
      <t>m</t>
    </r>
    <r>
      <rPr>
        <vertAlign val="superscript"/>
        <sz val="10"/>
        <rFont val="宋体"/>
        <charset val="134"/>
      </rPr>
      <t>3</t>
    </r>
  </si>
  <si>
    <t>二、汤村路</t>
  </si>
  <si>
    <t>三、溧桠线</t>
  </si>
  <si>
    <t>204-1</t>
  </si>
  <si>
    <t>借土填方</t>
  </si>
  <si>
    <t>-d</t>
  </si>
  <si>
    <t>回填土</t>
  </si>
  <si>
    <t>1、钢筋砼边沟外侧回填土
2、土源、运距投标人自行考虑</t>
  </si>
  <si>
    <t>m3</t>
  </si>
  <si>
    <t>207-1</t>
  </si>
  <si>
    <t>现浇混凝土</t>
  </si>
  <si>
    <t>-c.1</t>
  </si>
  <si>
    <t>钢筋砼边沟</t>
  </si>
  <si>
    <t>1.场地清理
2.地基土方平整处理、边坡修整，换填
3.铺设垫层
4.模板制作、安装、拆除
5.钢筋制作与安装
6.混凝土拌和、运输、浇筑、养护
7.工程量按设计沟体混凝土按立方计算（不含C20素混凝土垫层）
8.边沟做法详见图纸（边沟其中一侧壁高由800mm调整为600mm）</t>
  </si>
  <si>
    <t>-c.2</t>
  </si>
  <si>
    <t>素砼找坡</t>
  </si>
  <si>
    <t>C20素砼找坡，坡度5%</t>
  </si>
  <si>
    <t>四、巷口路</t>
  </si>
  <si>
    <t>五、芮家路</t>
  </si>
  <si>
    <r>
      <rPr>
        <b/>
        <sz val="10"/>
        <rFont val="宋体"/>
        <charset val="134"/>
      </rPr>
      <t>第</t>
    </r>
    <r>
      <rPr>
        <b/>
        <sz val="10"/>
        <rFont val="Times New Roman"/>
        <charset val="134"/>
      </rPr>
      <t>200</t>
    </r>
    <r>
      <rPr>
        <b/>
        <sz val="10"/>
        <rFont val="宋体"/>
        <charset val="134"/>
      </rPr>
      <t>章小计（结转至第</t>
    </r>
    <r>
      <rPr>
        <b/>
        <sz val="10"/>
        <rFont val="Times New Roman"/>
        <charset val="134"/>
      </rPr>
      <t xml:space="preserve"> </t>
    </r>
    <r>
      <rPr>
        <b/>
        <sz val="10"/>
        <rFont val="宋体"/>
        <charset val="134"/>
      </rPr>
      <t>页工程量清单汇总表）人民币</t>
    </r>
  </si>
  <si>
    <r>
      <rPr>
        <b/>
        <sz val="14"/>
        <rFont val="宋体"/>
        <charset val="134"/>
      </rPr>
      <t>清单</t>
    </r>
    <r>
      <rPr>
        <b/>
        <sz val="14"/>
        <rFont val="Times New Roman"/>
        <charset val="134"/>
      </rPr>
      <t xml:space="preserve">   </t>
    </r>
    <r>
      <rPr>
        <b/>
        <sz val="14"/>
        <rFont val="宋体"/>
        <charset val="134"/>
      </rPr>
      <t>第</t>
    </r>
    <r>
      <rPr>
        <b/>
        <sz val="14"/>
        <rFont val="Times New Roman"/>
        <charset val="134"/>
      </rPr>
      <t>300</t>
    </r>
    <r>
      <rPr>
        <b/>
        <sz val="14"/>
        <rFont val="宋体"/>
        <charset val="134"/>
      </rPr>
      <t>章</t>
    </r>
    <r>
      <rPr>
        <b/>
        <sz val="14"/>
        <rFont val="Times New Roman"/>
        <charset val="134"/>
      </rPr>
      <t xml:space="preserve">  </t>
    </r>
    <r>
      <rPr>
        <b/>
        <sz val="14"/>
        <rFont val="宋体"/>
        <charset val="134"/>
      </rPr>
      <t>路</t>
    </r>
    <r>
      <rPr>
        <b/>
        <sz val="14"/>
        <rFont val="Times New Roman"/>
        <charset val="134"/>
      </rPr>
      <t xml:space="preserve"> </t>
    </r>
    <r>
      <rPr>
        <b/>
        <sz val="14"/>
        <rFont val="宋体"/>
        <charset val="134"/>
      </rPr>
      <t>面</t>
    </r>
  </si>
  <si>
    <r>
      <rPr>
        <sz val="10"/>
        <rFont val="宋体"/>
        <charset val="134"/>
      </rPr>
      <t>单</t>
    </r>
    <r>
      <rPr>
        <sz val="10"/>
        <rFont val="Times New Roman"/>
        <charset val="134"/>
      </rPr>
      <t xml:space="preserve"> </t>
    </r>
    <r>
      <rPr>
        <sz val="10"/>
        <rFont val="宋体"/>
        <charset val="134"/>
      </rPr>
      <t>价</t>
    </r>
  </si>
  <si>
    <r>
      <rPr>
        <sz val="10"/>
        <rFont val="宋体"/>
        <charset val="134"/>
      </rPr>
      <t>合</t>
    </r>
    <r>
      <rPr>
        <sz val="10"/>
        <rFont val="Times New Roman"/>
        <charset val="134"/>
      </rPr>
      <t xml:space="preserve">  </t>
    </r>
    <r>
      <rPr>
        <sz val="10"/>
        <rFont val="宋体"/>
        <charset val="134"/>
      </rPr>
      <t>价</t>
    </r>
  </si>
  <si>
    <t>302-1</t>
  </si>
  <si>
    <t>碎石垫层</t>
  </si>
  <si>
    <t>级配碎石</t>
  </si>
  <si>
    <t>1、厚度:10cm
2、检查、清除路基上的浮土、
杂物，并洒水湿润
3.摊铺、整平、整型
4.洒水、碾压、整修</t>
  </si>
  <si>
    <r>
      <rPr>
        <sz val="10"/>
        <rFont val="宋体"/>
        <charset val="134"/>
        <scheme val="major"/>
      </rPr>
      <t>m</t>
    </r>
    <r>
      <rPr>
        <vertAlign val="superscript"/>
        <sz val="10"/>
        <rFont val="宋体"/>
        <charset val="134"/>
        <scheme val="major"/>
      </rPr>
      <t>2</t>
    </r>
  </si>
  <si>
    <t>304-4</t>
  </si>
  <si>
    <t>水泥混凝土基层</t>
  </si>
  <si>
    <r>
      <rPr>
        <sz val="10"/>
        <rFont val="Times New Roman"/>
        <charset val="134"/>
      </rPr>
      <t>1</t>
    </r>
    <r>
      <rPr>
        <sz val="10"/>
        <rFont val="宋体"/>
        <charset val="134"/>
      </rPr>
      <t>、厚度：</t>
    </r>
    <r>
      <rPr>
        <sz val="10"/>
        <rFont val="Times New Roman"/>
        <charset val="134"/>
      </rPr>
      <t>18cm</t>
    </r>
    <r>
      <rPr>
        <sz val="10"/>
        <rFont val="宋体"/>
        <charset val="134"/>
      </rPr>
      <t xml:space="preserve">
2、砼标号：</t>
    </r>
    <r>
      <rPr>
        <sz val="10"/>
        <rFont val="Times New Roman"/>
        <charset val="134"/>
      </rPr>
      <t>C30                
3</t>
    </r>
    <r>
      <rPr>
        <sz val="10"/>
        <rFont val="宋体"/>
        <charset val="134"/>
      </rPr>
      <t>、</t>
    </r>
    <r>
      <rPr>
        <sz val="10"/>
        <rFont val="Times New Roman"/>
        <charset val="134"/>
      </rPr>
      <t>.</t>
    </r>
    <r>
      <rPr>
        <sz val="10"/>
        <rFont val="宋体"/>
        <charset val="134"/>
      </rPr>
      <t>模板制作、安装、拆除、锯缝、养护等</t>
    </r>
  </si>
  <si>
    <t>m2</t>
  </si>
  <si>
    <t>308-2</t>
  </si>
  <si>
    <t>粘层</t>
  </si>
  <si>
    <r>
      <rPr>
        <sz val="10"/>
        <rFont val="Times New Roman"/>
        <charset val="134"/>
      </rPr>
      <t>1</t>
    </r>
    <r>
      <rPr>
        <sz val="10"/>
        <rFont val="宋体"/>
        <charset val="134"/>
      </rPr>
      <t>、改性乳化沥青</t>
    </r>
    <r>
      <rPr>
        <sz val="10"/>
        <rFont val="Times New Roman"/>
        <charset val="134"/>
      </rPr>
      <t xml:space="preserve">                                                                                                                                                       
2</t>
    </r>
    <r>
      <rPr>
        <sz val="10"/>
        <rFont val="宋体"/>
        <charset val="134"/>
      </rPr>
      <t>、洒布量：</t>
    </r>
    <r>
      <rPr>
        <sz val="10"/>
        <rFont val="Times New Roman"/>
        <charset val="134"/>
      </rPr>
      <t>0.4-0.6kg/m2</t>
    </r>
  </si>
  <si>
    <t>311-1</t>
  </si>
  <si>
    <t>细粒式改性沥青混合料路面</t>
  </si>
  <si>
    <t>细粒式改性沥青路面</t>
  </si>
  <si>
    <r>
      <rPr>
        <sz val="10"/>
        <rFont val="Times New Roman"/>
        <charset val="134"/>
      </rPr>
      <t>1</t>
    </r>
    <r>
      <rPr>
        <sz val="10"/>
        <rFont val="宋体"/>
        <charset val="134"/>
      </rPr>
      <t>、沥青品种：</t>
    </r>
    <r>
      <rPr>
        <sz val="10"/>
        <rFont val="Times New Roman"/>
        <charset val="134"/>
      </rPr>
      <t>SBS</t>
    </r>
    <r>
      <rPr>
        <sz val="10"/>
        <rFont val="宋体"/>
        <charset val="134"/>
      </rPr>
      <t>改性沥青</t>
    </r>
    <r>
      <rPr>
        <sz val="10"/>
        <rFont val="Times New Roman"/>
        <charset val="134"/>
      </rPr>
      <t xml:space="preserve">
2</t>
    </r>
    <r>
      <rPr>
        <sz val="10"/>
        <rFont val="宋体"/>
        <charset val="134"/>
      </rPr>
      <t>、厚度：</t>
    </r>
    <r>
      <rPr>
        <sz val="10"/>
        <rFont val="Times New Roman"/>
        <charset val="134"/>
      </rPr>
      <t>5cm                                       
3</t>
    </r>
    <r>
      <rPr>
        <sz val="10"/>
        <rFont val="宋体"/>
        <charset val="134"/>
      </rPr>
      <t>、石料品种：玄武岩</t>
    </r>
    <r>
      <rPr>
        <sz val="10"/>
        <rFont val="Times New Roman"/>
        <charset val="134"/>
      </rPr>
      <t xml:space="preserve">
4</t>
    </r>
    <r>
      <rPr>
        <sz val="10"/>
        <rFont val="宋体"/>
        <charset val="134"/>
      </rPr>
      <t>、沥青及沥青混合料技术要求详见设计图纸</t>
    </r>
  </si>
  <si>
    <t>312-2</t>
  </si>
  <si>
    <t>钢筋</t>
  </si>
  <si>
    <t>纵缝拉杆(植筋)</t>
  </si>
  <si>
    <r>
      <rPr>
        <sz val="10"/>
        <rFont val="Times New Roman"/>
        <charset val="0"/>
      </rPr>
      <t>1</t>
    </r>
    <r>
      <rPr>
        <sz val="10"/>
        <rFont val="宋体"/>
        <charset val="0"/>
      </rPr>
      <t>、直径</t>
    </r>
    <r>
      <rPr>
        <sz val="10"/>
        <rFont val="Times New Roman"/>
        <charset val="0"/>
      </rPr>
      <t>14mm</t>
    </r>
    <r>
      <rPr>
        <sz val="10"/>
        <rFont val="宋体"/>
        <charset val="0"/>
      </rPr>
      <t>螺纹钢筋，每根长</t>
    </r>
    <r>
      <rPr>
        <sz val="10"/>
        <rFont val="Times New Roman"/>
        <charset val="0"/>
      </rPr>
      <t>70cm</t>
    </r>
    <r>
      <rPr>
        <sz val="10"/>
        <rFont val="宋体"/>
        <charset val="0"/>
      </rPr>
      <t>、间距</t>
    </r>
    <r>
      <rPr>
        <sz val="10"/>
        <rFont val="Times New Roman"/>
        <charset val="0"/>
      </rPr>
      <t>50cm
2</t>
    </r>
    <r>
      <rPr>
        <sz val="10"/>
        <rFont val="宋体"/>
        <charset val="0"/>
      </rPr>
      <t>、含钻孔、植筋等</t>
    </r>
  </si>
  <si>
    <t>根</t>
  </si>
  <si>
    <t>-b</t>
  </si>
  <si>
    <t>横缝传力杆(植筋)</t>
  </si>
  <si>
    <r>
      <rPr>
        <sz val="10"/>
        <rFont val="Times New Roman"/>
        <charset val="0"/>
      </rPr>
      <t>1</t>
    </r>
    <r>
      <rPr>
        <sz val="10"/>
        <rFont val="宋体"/>
        <charset val="0"/>
      </rPr>
      <t>、直径</t>
    </r>
    <r>
      <rPr>
        <sz val="10"/>
        <rFont val="Times New Roman"/>
        <charset val="0"/>
      </rPr>
      <t>28mm</t>
    </r>
    <r>
      <rPr>
        <sz val="10"/>
        <rFont val="宋体"/>
        <charset val="0"/>
      </rPr>
      <t>光圆钢筋，每根长</t>
    </r>
    <r>
      <rPr>
        <sz val="10"/>
        <rFont val="Times New Roman"/>
        <charset val="0"/>
      </rPr>
      <t>50cm</t>
    </r>
    <r>
      <rPr>
        <sz val="10"/>
        <rFont val="宋体"/>
        <charset val="0"/>
      </rPr>
      <t>、间距</t>
    </r>
    <r>
      <rPr>
        <sz val="10"/>
        <rFont val="Times New Roman"/>
        <charset val="0"/>
      </rPr>
      <t>25cm
2</t>
    </r>
    <r>
      <rPr>
        <sz val="10"/>
        <rFont val="宋体"/>
        <charset val="0"/>
      </rPr>
      <t>、含钻孔、植筋等</t>
    </r>
  </si>
  <si>
    <t>315-1</t>
  </si>
  <si>
    <t>热沥青灌缝</t>
  </si>
  <si>
    <r>
      <rPr>
        <sz val="10"/>
        <rFont val="宋体"/>
        <charset val="134"/>
      </rPr>
      <t>接缝清洁</t>
    </r>
    <r>
      <rPr>
        <sz val="10"/>
        <rFont val="Times New Roman"/>
        <charset val="134"/>
      </rPr>
      <t>+</t>
    </r>
    <r>
      <rPr>
        <sz val="10"/>
        <rFont val="宋体"/>
        <charset val="134"/>
      </rPr>
      <t>热沥青灌缝(板块裂缝小于15mm)</t>
    </r>
  </si>
  <si>
    <t>m</t>
  </si>
  <si>
    <t>315-2</t>
  </si>
  <si>
    <t>抗裂贴</t>
  </si>
  <si>
    <r>
      <rPr>
        <sz val="10"/>
        <rFont val="宋体"/>
        <charset val="134"/>
      </rPr>
      <t>幅宽</t>
    </r>
    <r>
      <rPr>
        <sz val="10"/>
        <rFont val="Times New Roman"/>
        <charset val="134"/>
      </rPr>
      <t>50cm</t>
    </r>
    <r>
      <rPr>
        <sz val="10"/>
        <rFont val="宋体"/>
        <charset val="134"/>
      </rPr>
      <t>、厚度</t>
    </r>
    <r>
      <rPr>
        <sz val="10"/>
        <rFont val="Times New Roman"/>
        <charset val="134"/>
      </rPr>
      <t>2mm</t>
    </r>
    <r>
      <rPr>
        <sz val="10"/>
        <rFont val="宋体"/>
        <charset val="134"/>
      </rPr>
      <t>自粘式抗裂贴(裂缝及接缝位置铺设))</t>
    </r>
  </si>
  <si>
    <t>314-8</t>
  </si>
  <si>
    <t>检查井提升</t>
  </si>
  <si>
    <r>
      <rPr>
        <sz val="10"/>
        <rFont val="Times New Roman"/>
        <charset val="134"/>
      </rPr>
      <t>1</t>
    </r>
    <r>
      <rPr>
        <sz val="10"/>
        <rFont val="宋体"/>
        <charset val="134"/>
      </rPr>
      <t>、检查井规格：综合考虑</t>
    </r>
    <r>
      <rPr>
        <sz val="10"/>
        <rFont val="Times New Roman"/>
        <charset val="134"/>
      </rPr>
      <t xml:space="preserve">
2</t>
    </r>
    <r>
      <rPr>
        <sz val="10"/>
        <rFont val="宋体"/>
        <charset val="134"/>
      </rPr>
      <t>、提升高度：平均提升</t>
    </r>
    <r>
      <rPr>
        <sz val="10"/>
        <rFont val="Times New Roman"/>
        <charset val="134"/>
      </rPr>
      <t>5cm</t>
    </r>
  </si>
  <si>
    <t>座</t>
  </si>
  <si>
    <r>
      <rPr>
        <b/>
        <sz val="10"/>
        <rFont val="宋体"/>
        <charset val="134"/>
      </rPr>
      <t>第</t>
    </r>
    <r>
      <rPr>
        <b/>
        <sz val="10"/>
        <rFont val="Times New Roman"/>
        <charset val="134"/>
      </rPr>
      <t>300</t>
    </r>
    <r>
      <rPr>
        <b/>
        <sz val="10"/>
        <rFont val="宋体"/>
        <charset val="134"/>
      </rPr>
      <t>章小计（结转至第</t>
    </r>
    <r>
      <rPr>
        <b/>
        <sz val="10"/>
        <rFont val="Times New Roman"/>
        <charset val="134"/>
      </rPr>
      <t xml:space="preserve"> </t>
    </r>
    <r>
      <rPr>
        <b/>
        <sz val="10"/>
        <rFont val="宋体"/>
        <charset val="134"/>
      </rPr>
      <t>页工程量清单汇总表）人民币</t>
    </r>
  </si>
  <si>
    <r>
      <rPr>
        <b/>
        <sz val="14"/>
        <rFont val="宋体"/>
        <charset val="134"/>
      </rPr>
      <t>清单</t>
    </r>
    <r>
      <rPr>
        <b/>
        <sz val="14"/>
        <rFont val="Times New Roman"/>
        <charset val="134"/>
      </rPr>
      <t xml:space="preserve">   </t>
    </r>
    <r>
      <rPr>
        <b/>
        <sz val="14"/>
        <rFont val="宋体"/>
        <charset val="134"/>
      </rPr>
      <t>第</t>
    </r>
    <r>
      <rPr>
        <b/>
        <sz val="14"/>
        <rFont val="Times New Roman"/>
        <charset val="134"/>
      </rPr>
      <t>600</t>
    </r>
    <r>
      <rPr>
        <b/>
        <sz val="14"/>
        <rFont val="宋体"/>
        <charset val="134"/>
      </rPr>
      <t>章</t>
    </r>
    <r>
      <rPr>
        <b/>
        <sz val="14"/>
        <rFont val="Times New Roman"/>
        <charset val="134"/>
      </rPr>
      <t xml:space="preserve">  </t>
    </r>
    <r>
      <rPr>
        <b/>
        <sz val="14"/>
        <rFont val="宋体"/>
        <charset val="134"/>
      </rPr>
      <t>安全设施及预埋管线</t>
    </r>
  </si>
  <si>
    <t>605-1</t>
  </si>
  <si>
    <t>热熔型涂料路面标线</t>
  </si>
  <si>
    <r>
      <rPr>
        <sz val="10"/>
        <rFont val="宋体"/>
        <charset val="134"/>
      </rPr>
      <t>车行道热熔漆边缘线（白色实线，线宽</t>
    </r>
    <r>
      <rPr>
        <sz val="10"/>
        <rFont val="Times New Roman"/>
        <charset val="134"/>
      </rPr>
      <t>15cm</t>
    </r>
    <r>
      <rPr>
        <sz val="10"/>
        <rFont val="宋体"/>
        <charset val="134"/>
      </rPr>
      <t>）</t>
    </r>
  </si>
  <si>
    <t>m²</t>
  </si>
  <si>
    <r>
      <rPr>
        <sz val="10"/>
        <rFont val="宋体"/>
        <charset val="134"/>
      </rPr>
      <t>1、车行道热熔漆分界虚线(4×6m)（黄色虚线，线宽</t>
    </r>
    <r>
      <rPr>
        <sz val="10"/>
        <rFont val="Times New Roman"/>
        <charset val="134"/>
      </rPr>
      <t>15cm</t>
    </r>
    <r>
      <rPr>
        <sz val="10"/>
        <rFont val="宋体"/>
        <charset val="134"/>
      </rPr>
      <t xml:space="preserve">）
</t>
    </r>
  </si>
  <si>
    <r>
      <rPr>
        <b/>
        <sz val="10"/>
        <rFont val="宋体"/>
        <charset val="134"/>
      </rPr>
      <t>第</t>
    </r>
    <r>
      <rPr>
        <b/>
        <sz val="10"/>
        <rFont val="Times New Roman"/>
        <charset val="134"/>
      </rPr>
      <t>600</t>
    </r>
    <r>
      <rPr>
        <b/>
        <sz val="10"/>
        <rFont val="宋体"/>
        <charset val="134"/>
      </rPr>
      <t>章小计（结转至第</t>
    </r>
    <r>
      <rPr>
        <b/>
        <sz val="10"/>
        <rFont val="Times New Roman"/>
        <charset val="134"/>
      </rPr>
      <t xml:space="preserve"> </t>
    </r>
    <r>
      <rPr>
        <b/>
        <sz val="10"/>
        <rFont val="宋体"/>
        <charset val="134"/>
      </rPr>
      <t>页工程量清单汇总表）人民币</t>
    </r>
  </si>
  <si>
    <t xml:space="preserve">附表1、 工程量清单单价分析表 </t>
  </si>
  <si>
    <t>编码</t>
  </si>
  <si>
    <t>子目
名称</t>
  </si>
  <si>
    <t>人工费</t>
  </si>
  <si>
    <t>材料费</t>
  </si>
  <si>
    <t>机械使
用费</t>
  </si>
  <si>
    <t>其他</t>
  </si>
  <si>
    <t>管理费</t>
  </si>
  <si>
    <t>税费</t>
  </si>
  <si>
    <t>利润</t>
  </si>
  <si>
    <t>综合单价</t>
  </si>
  <si>
    <t>主材</t>
  </si>
  <si>
    <t>辅材费</t>
  </si>
  <si>
    <t>金额</t>
  </si>
  <si>
    <t>工日</t>
  </si>
  <si>
    <t>单价</t>
  </si>
  <si>
    <t>主材耗量</t>
  </si>
  <si>
    <t>主材费</t>
  </si>
  <si>
    <t>附表2、计算标价时所用的主要材料价格</t>
  </si>
  <si>
    <r>
      <rPr>
        <sz val="10.5"/>
        <color theme="1"/>
        <rFont val="宋体"/>
        <charset val="134"/>
      </rPr>
      <t>序号</t>
    </r>
  </si>
  <si>
    <r>
      <rPr>
        <sz val="10.5"/>
        <color theme="1"/>
        <rFont val="宋体"/>
        <charset val="134"/>
      </rPr>
      <t>材料名称</t>
    </r>
  </si>
  <si>
    <r>
      <rPr>
        <sz val="10.5"/>
        <color theme="1"/>
        <rFont val="宋体"/>
        <charset val="134"/>
      </rPr>
      <t xml:space="preserve">单 </t>
    </r>
    <r>
      <rPr>
        <sz val="10.5"/>
        <color theme="1"/>
        <rFont val="宋体"/>
        <charset val="134"/>
      </rPr>
      <t xml:space="preserve"> </t>
    </r>
    <r>
      <rPr>
        <sz val="10.5"/>
        <color theme="1"/>
        <rFont val="宋体"/>
        <charset val="134"/>
      </rPr>
      <t>位</t>
    </r>
  </si>
  <si>
    <r>
      <rPr>
        <sz val="10.5"/>
        <color theme="1"/>
        <rFont val="宋体"/>
        <charset val="134"/>
      </rPr>
      <t xml:space="preserve">单 </t>
    </r>
    <r>
      <rPr>
        <sz val="10.5"/>
        <color theme="1"/>
        <rFont val="宋体"/>
        <charset val="134"/>
      </rPr>
      <t xml:space="preserve"> </t>
    </r>
    <r>
      <rPr>
        <sz val="10.5"/>
        <color theme="1"/>
        <rFont val="宋体"/>
        <charset val="134"/>
      </rPr>
      <t>价</t>
    </r>
  </si>
  <si>
    <r>
      <rPr>
        <sz val="10.5"/>
        <color theme="1"/>
        <rFont val="宋体"/>
        <charset val="134"/>
      </rPr>
      <t>数量</t>
    </r>
  </si>
  <si>
    <r>
      <rPr>
        <sz val="10.5"/>
        <color theme="1"/>
        <rFont val="宋体"/>
        <charset val="134"/>
      </rPr>
      <t xml:space="preserve">货 </t>
    </r>
    <r>
      <rPr>
        <sz val="10.5"/>
        <color theme="1"/>
        <rFont val="宋体"/>
        <charset val="134"/>
      </rPr>
      <t xml:space="preserve">   </t>
    </r>
    <r>
      <rPr>
        <sz val="10.5"/>
        <color theme="1"/>
        <rFont val="宋体"/>
        <charset val="134"/>
      </rPr>
      <t>源</t>
    </r>
  </si>
  <si>
    <r>
      <rPr>
        <sz val="10.5"/>
        <color theme="1"/>
        <rFont val="宋体"/>
        <charset val="134"/>
      </rPr>
      <t xml:space="preserve"> </t>
    </r>
  </si>
  <si>
    <r>
      <rPr>
        <sz val="10.5"/>
        <color theme="1"/>
        <rFont val="宋体"/>
        <charset val="134"/>
      </rPr>
      <t>说明：</t>
    </r>
  </si>
  <si>
    <r>
      <rPr>
        <sz val="10.5"/>
        <color theme="1"/>
        <rFont val="宋体"/>
        <charset val="134"/>
      </rPr>
      <t>1、根据招标文件及施工组织计划据实填写，表中应列出项目的主要材料，材料的品种、数量。</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</si>
</sst>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3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quot;$&quot;#,##0\)"/>
    <numFmt numFmtId="177" formatCode="#,##0;\-#,##0;&quot;-&quot;"/>
    <numFmt numFmtId="178" formatCode="#,##0;\(#,##0\)"/>
    <numFmt numFmtId="179" formatCode="_-* #,##0.00_-;\-* #,##0.00_-;_-* &quot;-&quot;??_-;_-@_-"/>
    <numFmt numFmtId="180" formatCode="#,##0;[Red]\(#,##0\)"/>
    <numFmt numFmtId="181" formatCode="_-&quot;$&quot;* #,##0_-;\-&quot;$&quot;* #,##0_-;_-&quot;$&quot;* &quot;-&quot;_-;_-@_-"/>
    <numFmt numFmtId="182" formatCode="_-&quot;$&quot;\ * #,##0.00_-;_-&quot;$&quot;\ * #,##0.00\-;_-&quot;$&quot;\ * &quot;-&quot;??_-;_-@_-"/>
    <numFmt numFmtId="183" formatCode="\$#,##0.00;\(\$#,##0.00\)"/>
    <numFmt numFmtId="184" formatCode="\$#,##0;\(\$#,##0\)"/>
    <numFmt numFmtId="185" formatCode="_ [$€-2]* #,##0.00_ ;_ [$€-2]* \-#,##0.00_ ;_ [$€-2]* &quot;-&quot;??_ "/>
    <numFmt numFmtId="186" formatCode="#,##0.0_);\(#,##0.0\)"/>
    <numFmt numFmtId="187" formatCode="&quot;$&quot;#,##0_);[Red]\(&quot;$&quot;#,##0\)"/>
    <numFmt numFmtId="188" formatCode="&quot;$&quot;#,##0.00_);[Red]\(&quot;$&quot;#,##0.00\)"/>
    <numFmt numFmtId="189" formatCode="&quot;$&quot;\ #,##0.00_-;[Red]&quot;$&quot;\ #,##0.00\-"/>
    <numFmt numFmtId="190" formatCode="_-&quot;$&quot;\ * #,##0_-;_-&quot;$&quot;\ * #,##0\-;_-&quot;$&quot;\ * &quot;-&quot;_-;_-@_-"/>
    <numFmt numFmtId="191" formatCode="#\ ??/??"/>
    <numFmt numFmtId="192" formatCode="_-* #,##0\ _k_r_-;\-* #,##0\ _k_r_-;_-* &quot;-&quot;\ _k_r_-;_-@_-"/>
    <numFmt numFmtId="193" formatCode="_-* #,##0.00\ _k_r_-;\-* #,##0.00\ _k_r_-;_-* &quot;-&quot;??\ _k_r_-;_-@_-"/>
    <numFmt numFmtId="194" formatCode="&quot;綅&quot;\t#,##0_);[Red]\(&quot;綅&quot;\t#,##0\)"/>
    <numFmt numFmtId="195" formatCode="&quot;?\t#,##0_);[Red]\(&quot;&quot;?&quot;\t#,##0\)"/>
    <numFmt numFmtId="196" formatCode="_(&quot;$&quot;* #,##0.00_);_(&quot;$&quot;* \(#,##0.00\);_(&quot;$&quot;* &quot;-&quot;??_);_(@_)"/>
    <numFmt numFmtId="197" formatCode="_(&quot;$&quot;* #,##0_);_(&quot;$&quot;* \(#,##0\);_(&quot;$&quot;* &quot;-&quot;_);_(@_)"/>
    <numFmt numFmtId="198" formatCode="_-&quot;$&quot;* #,##0.00_-;\-&quot;$&quot;* #,##0.00_-;_-&quot;$&quot;* &quot;-&quot;??_-;_-@_-"/>
    <numFmt numFmtId="199" formatCode="_-* #,##0_$_-;\-* #,##0_$_-;_-* &quot;-&quot;_$_-;_-@_-"/>
    <numFmt numFmtId="200" formatCode="_-* #,##0.00_$_-;\-* #,##0.00_$_-;_-* &quot;-&quot;??_$_-;_-@_-"/>
    <numFmt numFmtId="201" formatCode="_-* #,##0&quot;$&quot;_-;\-* #,##0&quot;$&quot;_-;_-* &quot;-&quot;&quot;$&quot;_-;_-@_-"/>
    <numFmt numFmtId="202" formatCode="_-* #,##0.00&quot;$&quot;_-;\-* #,##0.00&quot;$&quot;_-;_-* &quot;-&quot;??&quot;$&quot;_-;_-@_-"/>
    <numFmt numFmtId="203" formatCode="yy\.mm\.dd"/>
    <numFmt numFmtId="204" formatCode="0.0"/>
    <numFmt numFmtId="205" formatCode="0.00_ "/>
    <numFmt numFmtId="206" formatCode="0_ "/>
    <numFmt numFmtId="207" formatCode="#0.00"/>
    <numFmt numFmtId="208" formatCode="0.00_ ;[Red]\-0.00\ "/>
    <numFmt numFmtId="209" formatCode="0_);[Red]\(0\)"/>
    <numFmt numFmtId="210" formatCode="0.00_);[Red]\(0.00\)"/>
  </numFmts>
  <fonts count="144">
    <font>
      <sz val="12"/>
      <name val="宋体"/>
      <charset val="134"/>
    </font>
    <font>
      <sz val="11"/>
      <color theme="1"/>
      <name val="宋体"/>
      <charset val="134"/>
      <scheme val="minor"/>
    </font>
    <font>
      <b/>
      <sz val="16"/>
      <color theme="1"/>
      <name val="宋体"/>
      <charset val="134"/>
    </font>
    <font>
      <b/>
      <sz val="14"/>
      <color theme="1"/>
      <name val="宋体"/>
      <charset val="134"/>
    </font>
    <font>
      <sz val="10.5"/>
      <color theme="1"/>
      <name val="宋体"/>
      <charset val="134"/>
    </font>
    <font>
      <sz val="10.5"/>
      <name val="宋体"/>
      <charset val="134"/>
    </font>
    <font>
      <sz val="11"/>
      <color theme="1"/>
      <name val="宋体"/>
      <charset val="134"/>
    </font>
    <font>
      <sz val="11"/>
      <color indexed="8"/>
      <name val="宋体"/>
      <charset val="134"/>
    </font>
    <font>
      <sz val="11"/>
      <name val="宋体"/>
      <charset val="134"/>
    </font>
    <font>
      <sz val="16"/>
      <name val="Times New Roman"/>
      <charset val="134"/>
    </font>
    <font>
      <sz val="12"/>
      <name val="Times New Roman"/>
      <charset val="134"/>
    </font>
    <font>
      <sz val="11"/>
      <name val="Times New Roman"/>
      <charset val="134"/>
    </font>
    <font>
      <sz val="10"/>
      <name val="Times New Roman"/>
      <charset val="134"/>
    </font>
    <font>
      <b/>
      <sz val="16"/>
      <name val="宋体"/>
      <charset val="134"/>
    </font>
    <font>
      <b/>
      <sz val="16"/>
      <name val="Times New Roman"/>
      <charset val="134"/>
    </font>
    <font>
      <b/>
      <sz val="10"/>
      <name val="Times New Roman"/>
      <charset val="134"/>
    </font>
    <font>
      <sz val="10"/>
      <name val="宋体"/>
      <charset val="134"/>
    </font>
    <font>
      <b/>
      <sz val="14"/>
      <name val="宋体"/>
      <charset val="134"/>
    </font>
    <font>
      <b/>
      <sz val="14"/>
      <name val="Times New Roman"/>
      <charset val="134"/>
    </font>
    <font>
      <sz val="10"/>
      <name val="宋体"/>
      <charset val="134"/>
      <scheme val="major"/>
    </font>
    <font>
      <sz val="9"/>
      <name val="宋体"/>
      <charset val="134"/>
    </font>
    <font>
      <b/>
      <sz val="10"/>
      <name val="宋体"/>
      <charset val="134"/>
    </font>
    <font>
      <b/>
      <u/>
      <sz val="10"/>
      <name val="宋体"/>
      <charset val="134"/>
    </font>
    <font>
      <sz val="14"/>
      <name val="Times New Roman"/>
      <charset val="134"/>
    </font>
    <font>
      <sz val="10"/>
      <name val="Times New Roman"/>
      <charset val="0"/>
    </font>
    <font>
      <b/>
      <u/>
      <sz val="10"/>
      <name val="Times New Roman"/>
      <charset val="134"/>
    </font>
    <font>
      <sz val="10.5"/>
      <name val="Times New Roman"/>
      <charset val="134"/>
    </font>
    <font>
      <b/>
      <sz val="18"/>
      <name val="宋体"/>
      <charset val="134"/>
    </font>
    <font>
      <b/>
      <sz val="18"/>
      <name val="Times New Roman"/>
      <charset val="134"/>
    </font>
    <font>
      <b/>
      <sz val="11"/>
      <name val="宋体"/>
      <charset val="134"/>
    </font>
    <font>
      <u/>
      <sz val="11"/>
      <name val="宋体"/>
      <charset val="134"/>
    </font>
    <font>
      <sz val="22"/>
      <name val="Times New Roman"/>
      <charset val="134"/>
    </font>
    <font>
      <b/>
      <sz val="26"/>
      <name val="宋体"/>
      <charset val="134"/>
    </font>
    <font>
      <sz val="18"/>
      <name val="Times New Roman"/>
      <charset val="134"/>
    </font>
    <font>
      <sz val="15"/>
      <name val="Times New Roman"/>
      <charset val="134"/>
    </font>
    <font>
      <b/>
      <sz val="32"/>
      <name val="Times New Roman"/>
      <charset val="134"/>
    </font>
    <font>
      <b/>
      <sz val="56"/>
      <name val="Times New Roman"/>
      <charset val="134"/>
    </font>
    <font>
      <b/>
      <sz val="20"/>
      <name val="Times New Roman"/>
      <charset val="134"/>
    </font>
    <font>
      <b/>
      <sz val="1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10"/>
      <name val="Arial"/>
      <charset val="134"/>
    </font>
    <font>
      <sz val="10"/>
      <name val="Arial"/>
      <charset val="134"/>
    </font>
    <font>
      <sz val="10"/>
      <name val="Geneva"/>
      <charset val="134"/>
    </font>
    <font>
      <sz val="10"/>
      <color indexed="8"/>
      <name val="Arial"/>
      <charset val="134"/>
    </font>
    <font>
      <sz val="10"/>
      <name val="Helv"/>
      <charset val="134"/>
    </font>
    <font>
      <sz val="12"/>
      <color indexed="8"/>
      <name val="楷体_GB2312"/>
      <charset val="134"/>
    </font>
    <font>
      <sz val="11"/>
      <color indexed="9"/>
      <name val="宋体"/>
      <charset val="134"/>
    </font>
    <font>
      <sz val="12"/>
      <color indexed="9"/>
      <name val="楷体_GB2312"/>
      <charset val="134"/>
    </font>
    <font>
      <sz val="12"/>
      <color indexed="8"/>
      <name val="宋体"/>
      <charset val="134"/>
    </font>
    <font>
      <sz val="12"/>
      <color indexed="9"/>
      <name val="宋体"/>
      <charset val="134"/>
    </font>
    <font>
      <sz val="8"/>
      <name val="Times New Roman"/>
      <charset val="134"/>
    </font>
    <font>
      <sz val="7"/>
      <name val="Helv"/>
      <charset val="134"/>
    </font>
    <font>
      <b/>
      <sz val="10"/>
      <name val="MS Sans Serif"/>
      <charset val="134"/>
    </font>
    <font>
      <b/>
      <sz val="11"/>
      <color indexed="9"/>
      <name val="宋体"/>
      <charset val="134"/>
    </font>
    <font>
      <sz val="12"/>
      <name val="Arial"/>
      <charset val="134"/>
    </font>
    <font>
      <i/>
      <sz val="11"/>
      <color indexed="23"/>
      <name val="宋体"/>
      <charset val="134"/>
    </font>
    <font>
      <u/>
      <sz val="7.5"/>
      <color indexed="36"/>
      <name val="Arial"/>
      <charset val="134"/>
    </font>
    <font>
      <sz val="8"/>
      <name val="Arial"/>
      <charset val="134"/>
    </font>
    <font>
      <b/>
      <sz val="12"/>
      <name val="Arial"/>
      <charset val="134"/>
    </font>
    <font>
      <b/>
      <sz val="15"/>
      <color indexed="56"/>
      <name val="宋体"/>
      <charset val="134"/>
    </font>
    <font>
      <b/>
      <sz val="13"/>
      <color indexed="56"/>
      <name val="宋体"/>
      <charset val="134"/>
    </font>
    <font>
      <b/>
      <sz val="11"/>
      <color indexed="56"/>
      <name val="宋体"/>
      <charset val="134"/>
    </font>
    <font>
      <b/>
      <sz val="18"/>
      <name val="Arial"/>
      <charset val="134"/>
    </font>
    <font>
      <u/>
      <sz val="7.5"/>
      <color indexed="12"/>
      <name val="Arial"/>
      <charset val="134"/>
    </font>
    <font>
      <sz val="11"/>
      <color indexed="62"/>
      <name val="宋体"/>
      <charset val="134"/>
    </font>
    <font>
      <sz val="12"/>
      <name val="Helv"/>
      <charset val="134"/>
    </font>
    <font>
      <sz val="12"/>
      <color indexed="9"/>
      <name val="Helv"/>
      <charset val="134"/>
    </font>
    <font>
      <sz val="10"/>
      <name val="MS Sans Serif"/>
      <charset val="134"/>
    </font>
    <font>
      <sz val="7"/>
      <name val="Small Fonts"/>
      <charset val="134"/>
    </font>
    <font>
      <sz val="10"/>
      <name val="Courier"/>
      <charset val="134"/>
    </font>
    <font>
      <b/>
      <i/>
      <sz val="16"/>
      <name val="Helv"/>
      <charset val="134"/>
    </font>
    <font>
      <b/>
      <sz val="11"/>
      <color indexed="63"/>
      <name val="宋体"/>
      <charset val="134"/>
    </font>
    <font>
      <sz val="7"/>
      <color indexed="10"/>
      <name val="Helv"/>
      <charset val="134"/>
    </font>
    <font>
      <b/>
      <sz val="12"/>
      <name val="宋体"/>
      <charset val="134"/>
    </font>
    <font>
      <b/>
      <sz val="10"/>
      <name val="Tms Rmn"/>
      <charset val="134"/>
    </font>
    <font>
      <sz val="10"/>
      <color indexed="8"/>
      <name val="MS Sans Serif"/>
      <charset val="134"/>
    </font>
    <font>
      <b/>
      <sz val="15"/>
      <color indexed="56"/>
      <name val="楷体_GB2312"/>
      <charset val="134"/>
    </font>
    <font>
      <b/>
      <sz val="13"/>
      <color indexed="56"/>
      <name val="楷体_GB2312"/>
      <charset val="134"/>
    </font>
    <font>
      <b/>
      <sz val="11"/>
      <color indexed="56"/>
      <name val="楷体_GB2312"/>
      <charset val="134"/>
    </font>
    <font>
      <b/>
      <sz val="18"/>
      <color indexed="56"/>
      <name val="宋体"/>
      <charset val="134"/>
    </font>
    <font>
      <b/>
      <sz val="14"/>
      <name val="楷体"/>
      <charset val="134"/>
    </font>
    <font>
      <b/>
      <sz val="18"/>
      <color indexed="62"/>
      <name val="宋体"/>
      <charset val="134"/>
    </font>
    <font>
      <sz val="10"/>
      <name val="楷体"/>
      <charset val="134"/>
    </font>
    <font>
      <sz val="12"/>
      <color indexed="20"/>
      <name val="宋体"/>
      <charset val="134"/>
    </font>
    <font>
      <sz val="11"/>
      <color indexed="20"/>
      <name val="宋体"/>
      <charset val="134"/>
    </font>
    <font>
      <sz val="10.5"/>
      <color indexed="20"/>
      <name val="宋体"/>
      <charset val="134"/>
    </font>
    <font>
      <sz val="10"/>
      <color indexed="20"/>
      <name val="Arial"/>
      <charset val="134"/>
    </font>
    <font>
      <sz val="10"/>
      <color indexed="20"/>
      <name val="宋体"/>
      <charset val="134"/>
    </font>
    <font>
      <sz val="12"/>
      <color indexed="16"/>
      <name val="宋体"/>
      <charset val="134"/>
    </font>
    <font>
      <sz val="12"/>
      <color indexed="20"/>
      <name val="楷体_GB2312"/>
      <charset val="134"/>
    </font>
    <font>
      <u/>
      <sz val="12"/>
      <color indexed="12"/>
      <name val="宋体"/>
      <charset val="134"/>
    </font>
    <font>
      <b/>
      <sz val="9"/>
      <name val="Arial"/>
      <charset val="134"/>
    </font>
    <font>
      <sz val="12"/>
      <name val="官帕眉"/>
      <charset val="134"/>
    </font>
    <font>
      <sz val="12"/>
      <color indexed="17"/>
      <name val="宋体"/>
      <charset val="134"/>
    </font>
    <font>
      <sz val="11"/>
      <color indexed="17"/>
      <name val="宋体"/>
      <charset val="134"/>
    </font>
    <font>
      <sz val="10.5"/>
      <color indexed="17"/>
      <name val="宋体"/>
      <charset val="134"/>
    </font>
    <font>
      <sz val="10"/>
      <color indexed="17"/>
      <name val="Arial"/>
      <charset val="134"/>
    </font>
    <font>
      <sz val="10"/>
      <color indexed="17"/>
      <name val="宋体"/>
      <charset val="134"/>
    </font>
    <font>
      <sz val="12"/>
      <color indexed="17"/>
      <name val="楷体_GB2312"/>
      <charset val="134"/>
    </font>
    <font>
      <u/>
      <sz val="12"/>
      <color indexed="36"/>
      <name val="宋体"/>
      <charset val="134"/>
    </font>
    <font>
      <b/>
      <sz val="12"/>
      <color indexed="8"/>
      <name val="楷体_GB2312"/>
      <charset val="134"/>
    </font>
    <font>
      <b/>
      <sz val="11"/>
      <color indexed="8"/>
      <name val="宋体"/>
      <charset val="134"/>
    </font>
    <font>
      <sz val="12"/>
      <name val="新細明體"/>
      <charset val="134"/>
    </font>
    <font>
      <b/>
      <sz val="12"/>
      <color indexed="52"/>
      <name val="楷体_GB2312"/>
      <charset val="134"/>
    </font>
    <font>
      <b/>
      <sz val="11"/>
      <color indexed="52"/>
      <name val="宋体"/>
      <charset val="134"/>
    </font>
    <font>
      <b/>
      <sz val="12"/>
      <color indexed="9"/>
      <name val="楷体_GB2312"/>
      <charset val="134"/>
    </font>
    <font>
      <i/>
      <sz val="12"/>
      <color indexed="23"/>
      <name val="楷体_GB2312"/>
      <charset val="134"/>
    </font>
    <font>
      <sz val="12"/>
      <color indexed="10"/>
      <name val="楷体_GB2312"/>
      <charset val="134"/>
    </font>
    <font>
      <sz val="11"/>
      <color indexed="10"/>
      <name val="宋体"/>
      <charset val="134"/>
    </font>
    <font>
      <sz val="12"/>
      <color indexed="52"/>
      <name val="楷体_GB2312"/>
      <charset val="134"/>
    </font>
    <font>
      <sz val="11"/>
      <color indexed="52"/>
      <name val="宋体"/>
      <charset val="134"/>
    </font>
    <font>
      <b/>
      <sz val="12"/>
      <color indexed="8"/>
      <name val="宋体"/>
      <charset val="134"/>
    </font>
    <font>
      <sz val="12"/>
      <color indexed="60"/>
      <name val="楷体_GB2312"/>
      <charset val="134"/>
    </font>
    <font>
      <sz val="11"/>
      <color indexed="60"/>
      <name val="宋体"/>
      <charset val="134"/>
    </font>
    <font>
      <b/>
      <sz val="12"/>
      <color indexed="63"/>
      <name val="楷体_GB2312"/>
      <charset val="134"/>
    </font>
    <font>
      <sz val="12"/>
      <color indexed="62"/>
      <name val="楷体_GB2312"/>
      <charset val="134"/>
    </font>
    <font>
      <sz val="12"/>
      <name val="Courier"/>
      <charset val="134"/>
    </font>
    <font>
      <sz val="11"/>
      <name val="ＭＳ Ｐゴシック"/>
      <charset val="134"/>
    </font>
    <font>
      <sz val="12"/>
      <name val="바탕체"/>
      <charset val="134"/>
    </font>
    <font>
      <b/>
      <sz val="32"/>
      <name val="黑体"/>
      <charset val="134"/>
    </font>
    <font>
      <sz val="10"/>
      <name val="宋体"/>
      <charset val="0"/>
    </font>
    <font>
      <u/>
      <sz val="10"/>
      <name val="宋体"/>
      <charset val="134"/>
    </font>
    <font>
      <vertAlign val="superscript"/>
      <sz val="10"/>
      <name val="宋体"/>
      <charset val="134"/>
      <scheme val="major"/>
    </font>
    <font>
      <u/>
      <sz val="10"/>
      <name val="Times New Roman"/>
      <charset val="134"/>
    </font>
    <font>
      <sz val="10"/>
      <color indexed="8"/>
      <name val="宋体"/>
      <charset val="134"/>
    </font>
    <font>
      <vertAlign val="superscript"/>
      <sz val="10"/>
      <name val="宋体"/>
      <charset val="134"/>
    </font>
  </fonts>
  <fills count="7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
      <patternFill patternType="solid">
        <fgColor indexed="36"/>
        <bgColor indexed="64"/>
      </patternFill>
    </fill>
    <fill>
      <patternFill patternType="solid">
        <fgColor indexed="49"/>
        <bgColor indexed="64"/>
      </patternFill>
    </fill>
    <fill>
      <patternFill patternType="solid">
        <fgColor indexed="31"/>
        <bgColor indexed="31"/>
      </patternFill>
    </fill>
    <fill>
      <patternFill patternType="solid">
        <fgColor indexed="54"/>
        <bgColor indexed="54"/>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4"/>
        <bgColor indexed="44"/>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55"/>
        <bgColor indexed="64"/>
      </patternFill>
    </fill>
    <fill>
      <patternFill patternType="solid">
        <fgColor indexed="22"/>
        <bgColor indexed="64"/>
      </patternFill>
    </fill>
    <fill>
      <patternFill patternType="solid">
        <fgColor indexed="15"/>
        <bgColor indexed="64"/>
      </patternFill>
    </fill>
    <fill>
      <patternFill patternType="solid">
        <fgColor indexed="12"/>
        <bgColor indexed="64"/>
      </patternFill>
    </fill>
    <fill>
      <patternFill patternType="solid">
        <fgColor indexed="26"/>
        <bgColor indexed="64"/>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style="thin">
        <color auto="1"/>
      </left>
      <right style="thin">
        <color auto="1"/>
      </right>
      <top/>
      <bottom/>
      <diagonal/>
    </border>
    <border>
      <left/>
      <right/>
      <top style="thin">
        <color auto="1"/>
      </top>
      <bottom style="double">
        <color auto="1"/>
      </bottom>
      <diagonal/>
    </border>
    <border>
      <left style="thin">
        <color auto="1"/>
      </left>
      <right style="thin">
        <color auto="1"/>
      </right>
      <top/>
      <bottom style="thin">
        <color auto="1"/>
      </bottom>
      <diagonal/>
    </border>
    <border>
      <left/>
      <right/>
      <top style="thin">
        <color indexed="62"/>
      </top>
      <bottom style="double">
        <color indexed="62"/>
      </bottom>
      <diagonal/>
    </border>
    <border>
      <left/>
      <right/>
      <top/>
      <bottom style="double">
        <color indexed="52"/>
      </bottom>
      <diagonal/>
    </border>
  </borders>
  <cellStyleXfs count="271">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5" applyNumberFormat="0" applyFill="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6" fillId="0" borderId="0" applyNumberFormat="0" applyFill="0" applyBorder="0" applyAlignment="0" applyProtection="0">
      <alignment vertical="center"/>
    </xf>
    <xf numFmtId="0" fontId="47" fillId="5" borderId="17" applyNumberFormat="0" applyAlignment="0" applyProtection="0">
      <alignment vertical="center"/>
    </xf>
    <xf numFmtId="0" fontId="48" fillId="6" borderId="18" applyNumberFormat="0" applyAlignment="0" applyProtection="0">
      <alignment vertical="center"/>
    </xf>
    <xf numFmtId="0" fontId="49" fillId="6" borderId="17" applyNumberFormat="0" applyAlignment="0" applyProtection="0">
      <alignment vertical="center"/>
    </xf>
    <xf numFmtId="0" fontId="50" fillId="7" borderId="19" applyNumberFormat="0" applyAlignment="0" applyProtection="0">
      <alignment vertical="center"/>
    </xf>
    <xf numFmtId="0" fontId="51" fillId="0" borderId="20" applyNumberFormat="0" applyFill="0" applyAlignment="0" applyProtection="0">
      <alignment vertical="center"/>
    </xf>
    <xf numFmtId="0" fontId="52" fillId="0" borderId="21"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58" fillId="35" borderId="0" applyNumberFormat="0" applyBorder="0" applyAlignment="0" applyProtection="0"/>
    <xf numFmtId="49" fontId="59" fillId="0" borderId="0" applyFont="0" applyFill="0" applyBorder="0" applyAlignment="0" applyProtection="0"/>
    <xf numFmtId="0" fontId="60" fillId="0" borderId="0"/>
    <xf numFmtId="0" fontId="10" fillId="0" borderId="0"/>
    <xf numFmtId="0" fontId="61" fillId="0" borderId="0">
      <alignment vertical="top"/>
    </xf>
    <xf numFmtId="0" fontId="62" fillId="0" borderId="0"/>
    <xf numFmtId="0" fontId="7" fillId="36" borderId="0" applyNumberFormat="0" applyBorder="0" applyAlignment="0" applyProtection="0">
      <alignment vertical="center"/>
    </xf>
    <xf numFmtId="0" fontId="7" fillId="37" borderId="0" applyNumberFormat="0" applyBorder="0" applyAlignment="0" applyProtection="0">
      <alignment vertical="center"/>
    </xf>
    <xf numFmtId="0" fontId="7" fillId="38" borderId="0" applyNumberFormat="0" applyBorder="0" applyAlignment="0" applyProtection="0">
      <alignment vertical="center"/>
    </xf>
    <xf numFmtId="0" fontId="7" fillId="39" borderId="0" applyNumberFormat="0" applyBorder="0" applyAlignment="0" applyProtection="0">
      <alignment vertical="center"/>
    </xf>
    <xf numFmtId="0" fontId="63" fillId="40" borderId="0" applyNumberFormat="0" applyBorder="0" applyAlignment="0" applyProtection="0">
      <alignment vertical="center"/>
    </xf>
    <xf numFmtId="0" fontId="63" fillId="36" borderId="0" applyNumberFormat="0" applyBorder="0" applyAlignment="0" applyProtection="0">
      <alignment vertical="center"/>
    </xf>
    <xf numFmtId="0" fontId="63" fillId="37"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7" fillId="40" borderId="0" applyNumberFormat="0" applyBorder="0" applyAlignment="0" applyProtection="0">
      <alignment vertical="center"/>
    </xf>
    <xf numFmtId="0" fontId="7" fillId="41" borderId="0" applyNumberFormat="0" applyBorder="0" applyAlignment="0" applyProtection="0">
      <alignment vertical="center"/>
    </xf>
    <xf numFmtId="0" fontId="7" fillId="42" borderId="0" applyNumberFormat="0" applyBorder="0" applyAlignment="0" applyProtection="0">
      <alignment vertical="center"/>
    </xf>
    <xf numFmtId="0" fontId="7" fillId="43" borderId="0" applyNumberFormat="0" applyBorder="0" applyAlignment="0" applyProtection="0">
      <alignment vertical="center"/>
    </xf>
    <xf numFmtId="0" fontId="7" fillId="44" borderId="0" applyNumberFormat="0" applyBorder="0" applyAlignment="0" applyProtection="0">
      <alignment vertical="center"/>
    </xf>
    <xf numFmtId="0" fontId="7" fillId="45" borderId="0" applyNumberFormat="0" applyBorder="0" applyAlignment="0" applyProtection="0">
      <alignment vertical="center"/>
    </xf>
    <xf numFmtId="0" fontId="63" fillId="42" borderId="0" applyNumberFormat="0" applyBorder="0" applyAlignment="0" applyProtection="0">
      <alignment vertical="center"/>
    </xf>
    <xf numFmtId="0" fontId="63" fillId="43" borderId="0" applyNumberFormat="0" applyBorder="0" applyAlignment="0" applyProtection="0">
      <alignment vertical="center"/>
    </xf>
    <xf numFmtId="0" fontId="63" fillId="44" borderId="0" applyNumberFormat="0" applyBorder="0" applyAlignment="0" applyProtection="0">
      <alignment vertical="center"/>
    </xf>
    <xf numFmtId="0" fontId="63" fillId="38" borderId="0" applyNumberFormat="0" applyBorder="0" applyAlignment="0" applyProtection="0">
      <alignment vertical="center"/>
    </xf>
    <xf numFmtId="0" fontId="63" fillId="45" borderId="0" applyNumberFormat="0" applyBorder="0" applyAlignment="0" applyProtection="0">
      <alignment vertical="center"/>
    </xf>
    <xf numFmtId="0" fontId="64" fillId="46" borderId="0" applyNumberFormat="0" applyBorder="0" applyAlignment="0" applyProtection="0">
      <alignment vertical="center"/>
    </xf>
    <xf numFmtId="0" fontId="64" fillId="44" borderId="0" applyNumberFormat="0" applyBorder="0" applyAlignment="0" applyProtection="0">
      <alignment vertical="center"/>
    </xf>
    <xf numFmtId="0" fontId="64" fillId="47" borderId="0" applyNumberFormat="0" applyBorder="0" applyAlignment="0" applyProtection="0">
      <alignment vertical="center"/>
    </xf>
    <xf numFmtId="0" fontId="65" fillId="46" borderId="0" applyNumberFormat="0" applyBorder="0" applyAlignment="0" applyProtection="0">
      <alignment vertical="center"/>
    </xf>
    <xf numFmtId="0" fontId="65" fillId="43" borderId="0" applyNumberFormat="0" applyBorder="0" applyAlignment="0" applyProtection="0">
      <alignment vertical="center"/>
    </xf>
    <xf numFmtId="0" fontId="65" fillId="44" borderId="0" applyNumberFormat="0" applyBorder="0" applyAlignment="0" applyProtection="0">
      <alignment vertical="center"/>
    </xf>
    <xf numFmtId="0" fontId="65" fillId="48" borderId="0" applyNumberFormat="0" applyBorder="0" applyAlignment="0" applyProtection="0">
      <alignment vertical="center"/>
    </xf>
    <xf numFmtId="0" fontId="64" fillId="48" borderId="0" applyNumberFormat="0" applyBorder="0" applyAlignment="0" applyProtection="0">
      <alignment vertical="center"/>
    </xf>
    <xf numFmtId="0" fontId="65" fillId="49" borderId="0" applyNumberFormat="0" applyBorder="0" applyAlignment="0" applyProtection="0">
      <alignment vertical="center"/>
    </xf>
    <xf numFmtId="0" fontId="65" fillId="47" borderId="0" applyNumberFormat="0" applyBorder="0" applyAlignment="0" applyProtection="0">
      <alignment vertical="center"/>
    </xf>
    <xf numFmtId="0" fontId="64" fillId="43" borderId="0" applyNumberFormat="0" applyBorder="0" applyAlignment="0" applyProtection="0">
      <alignment vertical="center"/>
    </xf>
    <xf numFmtId="0" fontId="62" fillId="0" borderId="0">
      <protection locked="0"/>
    </xf>
    <xf numFmtId="0" fontId="66" fillId="50" borderId="0" applyNumberFormat="0" applyBorder="0" applyAlignment="0" applyProtection="0"/>
    <xf numFmtId="0" fontId="67" fillId="51" borderId="0" applyNumberFormat="0" applyBorder="0" applyAlignment="0" applyProtection="0"/>
    <xf numFmtId="0" fontId="66" fillId="52"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6" fillId="55" borderId="0" applyNumberFormat="0" applyBorder="0" applyAlignment="0" applyProtection="0"/>
    <xf numFmtId="0" fontId="67" fillId="52" borderId="0" applyNumberFormat="0" applyBorder="0" applyAlignment="0" applyProtection="0"/>
    <xf numFmtId="0" fontId="66" fillId="56" borderId="0" applyNumberFormat="0" applyBorder="0" applyAlignment="0" applyProtection="0"/>
    <xf numFmtId="0" fontId="67" fillId="57" borderId="0" applyNumberFormat="0" applyBorder="0" applyAlignment="0" applyProtection="0"/>
    <xf numFmtId="0" fontId="67" fillId="58" borderId="0" applyNumberFormat="0" applyBorder="0" applyAlignment="0" applyProtection="0"/>
    <xf numFmtId="0" fontId="66" fillId="59" borderId="0" applyNumberFormat="0" applyBorder="0" applyAlignment="0" applyProtection="0"/>
    <xf numFmtId="0" fontId="66" fillId="60" borderId="0" applyNumberFormat="0" applyBorder="0" applyAlignment="0" applyProtection="0"/>
    <xf numFmtId="0" fontId="67" fillId="60" borderId="0" applyNumberFormat="0" applyBorder="0" applyAlignment="0" applyProtection="0"/>
    <xf numFmtId="0" fontId="67" fillId="61" borderId="0" applyNumberFormat="0" applyBorder="0" applyAlignment="0" applyProtection="0"/>
    <xf numFmtId="0" fontId="68" fillId="0" borderId="0">
      <alignment horizontal="center" wrapText="1"/>
      <protection locked="0"/>
    </xf>
    <xf numFmtId="3" fontId="69" fillId="0" borderId="0"/>
    <xf numFmtId="176" fontId="70" fillId="0" borderId="9" applyAlignment="0" applyProtection="0"/>
    <xf numFmtId="177" fontId="61" fillId="0" borderId="0" applyFill="0" applyBorder="0" applyAlignment="0"/>
    <xf numFmtId="0" fontId="71" fillId="62" borderId="22" applyNumberFormat="0" applyAlignment="0" applyProtection="0">
      <alignment vertical="center"/>
    </xf>
    <xf numFmtId="0" fontId="15" fillId="0" borderId="0" applyNumberFormat="0" applyFill="0" applyBorder="0" applyAlignment="0" applyProtection="0"/>
    <xf numFmtId="178" fontId="12" fillId="0" borderId="0"/>
    <xf numFmtId="179" fontId="59" fillId="0" borderId="0" applyFont="0" applyFill="0" applyBorder="0" applyAlignment="0" applyProtection="0"/>
    <xf numFmtId="180" fontId="59" fillId="0" borderId="0"/>
    <xf numFmtId="181" fontId="59" fillId="0" borderId="0" applyFont="0" applyFill="0" applyBorder="0" applyAlignment="0" applyProtection="0"/>
    <xf numFmtId="182" fontId="59" fillId="0" borderId="0" applyFont="0" applyFill="0" applyBorder="0" applyAlignment="0" applyProtection="0"/>
    <xf numFmtId="183" fontId="12" fillId="0" borderId="0"/>
    <xf numFmtId="0" fontId="72" fillId="0" borderId="0" applyProtection="0"/>
    <xf numFmtId="41" fontId="59" fillId="0" borderId="0" applyFont="0" applyFill="0" applyBorder="0" applyAlignment="0" applyProtection="0"/>
    <xf numFmtId="184" fontId="12" fillId="0" borderId="0"/>
    <xf numFmtId="185" fontId="10" fillId="0" borderId="0" applyFont="0" applyFill="0" applyBorder="0" applyAlignment="0" applyProtection="0"/>
    <xf numFmtId="0" fontId="73" fillId="0" borderId="0" applyNumberFormat="0" applyFill="0" applyBorder="0" applyAlignment="0" applyProtection="0">
      <alignment vertical="center"/>
    </xf>
    <xf numFmtId="2" fontId="72" fillId="0" borderId="0" applyProtection="0"/>
    <xf numFmtId="0" fontId="74" fillId="0" borderId="0" applyNumberFormat="0" applyFill="0" applyBorder="0" applyAlignment="0" applyProtection="0">
      <alignment vertical="top"/>
      <protection locked="0"/>
    </xf>
    <xf numFmtId="38" fontId="75" fillId="63" borderId="0" applyBorder="0" applyAlignment="0" applyProtection="0"/>
    <xf numFmtId="0" fontId="76" fillId="0" borderId="23" applyNumberFormat="0" applyAlignment="0" applyProtection="0">
      <alignment horizontal="left" vertical="center"/>
    </xf>
    <xf numFmtId="0" fontId="76" fillId="0" borderId="4">
      <alignment horizontal="left" vertical="center"/>
    </xf>
    <xf numFmtId="0" fontId="77" fillId="0" borderId="24" applyNumberFormat="0" applyFill="0" applyAlignment="0" applyProtection="0">
      <alignment vertical="center"/>
    </xf>
    <xf numFmtId="0" fontId="78" fillId="0" borderId="25" applyNumberFormat="0" applyFill="0" applyAlignment="0" applyProtection="0">
      <alignment vertical="center"/>
    </xf>
    <xf numFmtId="0" fontId="79" fillId="0" borderId="26" applyNumberFormat="0" applyFill="0" applyAlignment="0" applyProtection="0">
      <alignment vertical="center"/>
    </xf>
    <xf numFmtId="0" fontId="79" fillId="0" borderId="0" applyNumberFormat="0" applyFill="0" applyBorder="0" applyAlignment="0" applyProtection="0">
      <alignment vertical="center"/>
    </xf>
    <xf numFmtId="0" fontId="80" fillId="0" borderId="0" applyProtection="0"/>
    <xf numFmtId="0" fontId="76" fillId="0" borderId="0" applyProtection="0"/>
    <xf numFmtId="0" fontId="81" fillId="0" borderId="0" applyNumberFormat="0" applyFill="0" applyBorder="0" applyAlignment="0" applyProtection="0">
      <alignment vertical="top"/>
      <protection locked="0"/>
    </xf>
    <xf numFmtId="10" fontId="75" fillId="3" borderId="1" applyBorder="0" applyAlignment="0" applyProtection="0"/>
    <xf numFmtId="0" fontId="82" fillId="41" borderId="27" applyNumberFormat="0" applyAlignment="0" applyProtection="0">
      <alignment vertical="center"/>
    </xf>
    <xf numFmtId="186" fontId="83" fillId="64" borderId="0"/>
    <xf numFmtId="186" fontId="84" fillId="65" borderId="0"/>
    <xf numFmtId="38" fontId="85" fillId="0" borderId="0" applyFont="0" applyFill="0" applyBorder="0" applyAlignment="0" applyProtection="0"/>
    <xf numFmtId="40" fontId="85" fillId="0" borderId="0" applyFont="0" applyFill="0" applyBorder="0" applyAlignment="0" applyProtection="0"/>
    <xf numFmtId="0" fontId="59" fillId="0" borderId="0" applyFont="0" applyFill="0" applyBorder="0" applyAlignment="0" applyProtection="0"/>
    <xf numFmtId="187" fontId="85" fillId="0" borderId="0" applyFont="0" applyFill="0" applyBorder="0" applyAlignment="0" applyProtection="0"/>
    <xf numFmtId="188" fontId="85" fillId="0" borderId="0" applyFont="0" applyFill="0" applyBorder="0" applyAlignment="0" applyProtection="0"/>
    <xf numFmtId="189" fontId="59" fillId="0" borderId="0" applyFont="0" applyFill="0" applyBorder="0" applyAlignment="0" applyProtection="0"/>
    <xf numFmtId="190" fontId="59" fillId="0" borderId="0" applyFont="0" applyFill="0" applyBorder="0" applyAlignment="0" applyProtection="0"/>
    <xf numFmtId="37" fontId="86" fillId="0" borderId="0"/>
    <xf numFmtId="0" fontId="87" fillId="0" borderId="0"/>
    <xf numFmtId="0" fontId="83" fillId="0" borderId="0"/>
    <xf numFmtId="0" fontId="88" fillId="0" borderId="0"/>
    <xf numFmtId="0" fontId="7" fillId="66" borderId="28" applyNumberFormat="0" applyFont="0" applyAlignment="0" applyProtection="0">
      <alignment vertical="center"/>
    </xf>
    <xf numFmtId="0" fontId="89" fillId="63" borderId="29" applyNumberFormat="0" applyAlignment="0" applyProtection="0">
      <alignment vertical="center"/>
    </xf>
    <xf numFmtId="14" fontId="68" fillId="0" borderId="0">
      <alignment horizontal="center" wrapText="1"/>
      <protection locked="0"/>
    </xf>
    <xf numFmtId="10" fontId="59" fillId="0" borderId="0" applyFont="0" applyFill="0" applyBorder="0" applyAlignment="0" applyProtection="0"/>
    <xf numFmtId="9" fontId="62" fillId="0" borderId="0" applyFont="0" applyFill="0" applyBorder="0" applyAlignment="0" applyProtection="0"/>
    <xf numFmtId="191" fontId="59" fillId="0" borderId="0" applyFont="0" applyFill="0" applyProtection="0"/>
    <xf numFmtId="0" fontId="85" fillId="0" borderId="0" applyNumberFormat="0" applyFont="0" applyFill="0" applyBorder="0" applyAlignment="0" applyProtection="0">
      <alignment horizontal="left"/>
    </xf>
    <xf numFmtId="15" fontId="85" fillId="0" borderId="0" applyFont="0" applyFill="0" applyBorder="0" applyAlignment="0" applyProtection="0"/>
    <xf numFmtId="4" fontId="85" fillId="0" borderId="0" applyFont="0" applyFill="0" applyBorder="0" applyAlignment="0" applyProtection="0"/>
    <xf numFmtId="0" fontId="70" fillId="0" borderId="30">
      <alignment horizontal="center"/>
    </xf>
    <xf numFmtId="3" fontId="85" fillId="0" borderId="0" applyFont="0" applyFill="0" applyBorder="0" applyAlignment="0" applyProtection="0"/>
    <xf numFmtId="0" fontId="85" fillId="67" borderId="0" applyNumberFormat="0" applyFont="0" applyBorder="0" applyAlignment="0" applyProtection="0"/>
    <xf numFmtId="3" fontId="90" fillId="0" borderId="0"/>
    <xf numFmtId="0" fontId="91" fillId="0" borderId="0" applyNumberFormat="0" applyFill="0" applyBorder="0" applyAlignment="0" applyProtection="0"/>
    <xf numFmtId="0" fontId="92" fillId="68" borderId="31">
      <protection locked="0"/>
    </xf>
    <xf numFmtId="0" fontId="93" fillId="0" borderId="0"/>
    <xf numFmtId="0" fontId="72" fillId="0" borderId="32" applyProtection="0"/>
    <xf numFmtId="192" fontId="59" fillId="0" borderId="0" applyFont="0" applyFill="0" applyBorder="0" applyAlignment="0" applyProtection="0"/>
    <xf numFmtId="193" fontId="59" fillId="0" borderId="0" applyFont="0" applyFill="0" applyBorder="0" applyAlignment="0" applyProtection="0"/>
    <xf numFmtId="194" fontId="10" fillId="0" borderId="0" applyFont="0" applyFill="0" applyBorder="0" applyAlignment="0" applyProtection="0"/>
    <xf numFmtId="195" fontId="10" fillId="0" borderId="0" applyFont="0" applyFill="0" applyBorder="0" applyAlignment="0" applyProtection="0"/>
    <xf numFmtId="9" fontId="7" fillId="0" borderId="0" applyFont="0" applyFill="0" applyBorder="0" applyAlignment="0" applyProtection="0">
      <alignment vertical="center"/>
    </xf>
    <xf numFmtId="9" fontId="0" fillId="0" borderId="0" applyFont="0" applyFill="0" applyBorder="0" applyAlignment="0" applyProtection="0">
      <alignment vertical="center"/>
    </xf>
    <xf numFmtId="196" fontId="59" fillId="0" borderId="0" applyFont="0" applyFill="0" applyBorder="0" applyAlignment="0" applyProtection="0"/>
    <xf numFmtId="197" fontId="59" fillId="0" borderId="0" applyFont="0" applyFill="0" applyBorder="0" applyAlignment="0" applyProtection="0"/>
    <xf numFmtId="0" fontId="59" fillId="0" borderId="33" applyNumberFormat="0" applyFill="0" applyProtection="0">
      <alignment horizontal="right"/>
    </xf>
    <xf numFmtId="0" fontId="94" fillId="0" borderId="24" applyNumberFormat="0" applyFill="0" applyAlignment="0" applyProtection="0">
      <alignment vertical="center"/>
    </xf>
    <xf numFmtId="0" fontId="95" fillId="0" borderId="25" applyNumberFormat="0" applyFill="0" applyAlignment="0" applyProtection="0">
      <alignment vertical="center"/>
    </xf>
    <xf numFmtId="0" fontId="96" fillId="0" borderId="26" applyNumberFormat="0" applyFill="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33" applyNumberFormat="0" applyFill="0" applyProtection="0">
      <alignment horizontal="center"/>
    </xf>
    <xf numFmtId="0" fontId="99" fillId="0" borderId="0" applyNumberFormat="0" applyFill="0" applyBorder="0" applyAlignment="0" applyProtection="0"/>
    <xf numFmtId="0" fontId="100" fillId="0" borderId="13" applyNumberFormat="0" applyFill="0" applyProtection="0">
      <alignment horizontal="center"/>
    </xf>
    <xf numFmtId="0" fontId="101" fillId="38" borderId="0" applyNumberFormat="0" applyBorder="0" applyAlignment="0" applyProtection="0">
      <alignment vertical="center"/>
    </xf>
    <xf numFmtId="0" fontId="102" fillId="38" borderId="0" applyNumberFormat="0" applyBorder="0" applyAlignment="0" applyProtection="0">
      <alignment vertical="center"/>
    </xf>
    <xf numFmtId="0" fontId="103" fillId="36" borderId="0" applyNumberFormat="0" applyBorder="0" applyAlignment="0" applyProtection="0">
      <alignment vertical="center"/>
    </xf>
    <xf numFmtId="0" fontId="101" fillId="36" borderId="0" applyNumberFormat="0" applyBorder="0" applyAlignment="0" applyProtection="0">
      <alignment vertical="center"/>
    </xf>
    <xf numFmtId="0" fontId="104" fillId="36" borderId="0" applyNumberFormat="0" applyBorder="0" applyAlignment="0" applyProtection="0"/>
    <xf numFmtId="0" fontId="105" fillId="38" borderId="0" applyNumberFormat="0" applyBorder="0" applyAlignment="0" applyProtection="0">
      <alignment vertical="center"/>
    </xf>
    <xf numFmtId="0" fontId="103" fillId="38" borderId="0" applyNumberFormat="0" applyBorder="0" applyAlignment="0" applyProtection="0">
      <alignment vertical="center"/>
    </xf>
    <xf numFmtId="0" fontId="104" fillId="36" borderId="0" applyNumberFormat="0" applyBorder="0" applyAlignment="0" applyProtection="0">
      <alignment vertical="center"/>
    </xf>
    <xf numFmtId="0" fontId="106" fillId="69" borderId="0" applyNumberFormat="0" applyBorder="0" applyAlignment="0" applyProtection="0"/>
    <xf numFmtId="0" fontId="102" fillId="36" borderId="0" applyNumberFormat="0" applyBorder="0" applyAlignment="0" applyProtection="0">
      <alignment vertical="center"/>
    </xf>
    <xf numFmtId="0" fontId="107" fillId="36" borderId="0" applyNumberFormat="0" applyBorder="0" applyAlignment="0" applyProtection="0">
      <alignment vertical="center"/>
    </xf>
    <xf numFmtId="0" fontId="16" fillId="0" borderId="0"/>
    <xf numFmtId="0" fontId="1" fillId="0" borderId="0">
      <alignment vertical="center"/>
    </xf>
    <xf numFmtId="0" fontId="59" fillId="0" borderId="0"/>
    <xf numFmtId="0" fontId="1" fillId="0" borderId="0"/>
    <xf numFmtId="0" fontId="0" fillId="0" borderId="0">
      <alignment vertical="center"/>
    </xf>
    <xf numFmtId="0" fontId="0" fillId="0" borderId="0"/>
    <xf numFmtId="0" fontId="0" fillId="0" borderId="0"/>
    <xf numFmtId="0" fontId="0" fillId="0" borderId="0"/>
    <xf numFmtId="0" fontId="7" fillId="0" borderId="0">
      <alignment vertical="center"/>
    </xf>
    <xf numFmtId="0" fontId="0" fillId="0" borderId="0" applyNumberFormat="0"/>
    <xf numFmtId="0" fontId="0" fillId="0" borderId="0">
      <alignment vertical="center"/>
    </xf>
    <xf numFmtId="0" fontId="16" fillId="0" borderId="0"/>
    <xf numFmtId="0" fontId="108" fillId="0" borderId="0" applyNumberFormat="0" applyFill="0" applyBorder="0" applyAlignment="0" applyProtection="0">
      <alignment vertical="top"/>
      <protection locked="0"/>
    </xf>
    <xf numFmtId="0" fontId="0" fillId="0" borderId="0" applyNumberFormat="0" applyFill="0" applyBorder="0" applyAlignment="0" applyProtection="0"/>
    <xf numFmtId="0" fontId="109" fillId="0" borderId="0" applyNumberFormat="0" applyFill="0" applyBorder="0" applyAlignment="0" applyProtection="0"/>
    <xf numFmtId="9" fontId="110" fillId="0" borderId="0" applyFont="0" applyFill="0" applyBorder="0" applyAlignment="0" applyProtection="0"/>
    <xf numFmtId="0" fontId="111" fillId="39" borderId="0" applyNumberFormat="0" applyBorder="0" applyAlignment="0" applyProtection="0">
      <alignment vertical="center"/>
    </xf>
    <xf numFmtId="0" fontId="112" fillId="39" borderId="0" applyNumberFormat="0" applyBorder="0" applyAlignment="0" applyProtection="0">
      <alignment vertical="center"/>
    </xf>
    <xf numFmtId="0" fontId="113" fillId="37" borderId="0" applyNumberFormat="0" applyBorder="0" applyAlignment="0" applyProtection="0">
      <alignment vertical="center"/>
    </xf>
    <xf numFmtId="0" fontId="111" fillId="37" borderId="0" applyNumberFormat="0" applyBorder="0" applyAlignment="0" applyProtection="0">
      <alignment vertical="center"/>
    </xf>
    <xf numFmtId="0" fontId="114" fillId="37" borderId="0" applyNumberFormat="0" applyBorder="0" applyAlignment="0" applyProtection="0"/>
    <xf numFmtId="0" fontId="115" fillId="39" borderId="0" applyNumberFormat="0" applyBorder="0" applyAlignment="0" applyProtection="0">
      <alignment vertical="center"/>
    </xf>
    <xf numFmtId="0" fontId="114" fillId="37" borderId="0" applyNumberFormat="0" applyBorder="0" applyAlignment="0" applyProtection="0">
      <alignment vertical="center"/>
    </xf>
    <xf numFmtId="0" fontId="111" fillId="55" borderId="0" applyNumberFormat="0" applyBorder="0" applyAlignment="0" applyProtection="0"/>
    <xf numFmtId="0" fontId="116" fillId="37" borderId="0" applyNumberFormat="0" applyBorder="0" applyAlignment="0" applyProtection="0">
      <alignment vertical="center"/>
    </xf>
    <xf numFmtId="0" fontId="112" fillId="37" borderId="0" applyNumberFormat="0" applyBorder="0" applyAlignment="0" applyProtection="0">
      <alignment vertical="center"/>
    </xf>
    <xf numFmtId="0" fontId="113" fillId="39"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118" fillId="0" borderId="34" applyNumberFormat="0" applyFill="0" applyAlignment="0" applyProtection="0">
      <alignment vertical="center"/>
    </xf>
    <xf numFmtId="0" fontId="119" fillId="0" borderId="34" applyNumberFormat="0" applyFill="0" applyAlignment="0" applyProtection="0">
      <alignment vertical="center"/>
    </xf>
    <xf numFmtId="181" fontId="120" fillId="0" borderId="0" applyFont="0" applyFill="0" applyBorder="0" applyAlignment="0" applyProtection="0"/>
    <xf numFmtId="198" fontId="120" fillId="0" borderId="0" applyFont="0" applyFill="0" applyBorder="0" applyAlignment="0" applyProtection="0"/>
    <xf numFmtId="0" fontId="121" fillId="63" borderId="27" applyNumberFormat="0" applyAlignment="0" applyProtection="0">
      <alignment vertical="center"/>
    </xf>
    <xf numFmtId="0" fontId="122" fillId="63" borderId="27" applyNumberFormat="0" applyAlignment="0" applyProtection="0">
      <alignment vertical="center"/>
    </xf>
    <xf numFmtId="0" fontId="123" fillId="62" borderId="22" applyNumberFormat="0" applyAlignment="0" applyProtection="0">
      <alignment vertical="center"/>
    </xf>
    <xf numFmtId="0" fontId="124" fillId="0" borderId="0" applyNumberFormat="0" applyFill="0" applyBorder="0" applyAlignment="0" applyProtection="0">
      <alignment vertical="center"/>
    </xf>
    <xf numFmtId="0" fontId="100" fillId="0" borderId="13" applyNumberFormat="0" applyFill="0" applyProtection="0">
      <alignment horizontal="left"/>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7" fillId="0" borderId="35" applyNumberFormat="0" applyFill="0" applyAlignment="0" applyProtection="0">
      <alignment vertical="center"/>
    </xf>
    <xf numFmtId="0" fontId="128" fillId="0" borderId="35" applyNumberFormat="0" applyFill="0" applyAlignment="0" applyProtection="0">
      <alignment vertical="center"/>
    </xf>
    <xf numFmtId="199" fontId="10" fillId="0" borderId="0" applyFont="0" applyFill="0" applyBorder="0" applyAlignment="0" applyProtection="0"/>
    <xf numFmtId="200" fontId="10" fillId="0" borderId="0" applyFont="0" applyFill="0" applyBorder="0" applyAlignment="0" applyProtection="0"/>
    <xf numFmtId="201" fontId="10" fillId="0" borderId="0" applyFont="0" applyFill="0" applyBorder="0" applyAlignment="0" applyProtection="0"/>
    <xf numFmtId="202" fontId="10" fillId="0" borderId="0" applyFont="0" applyFill="0" applyBorder="0" applyAlignment="0" applyProtection="0"/>
    <xf numFmtId="0" fontId="12" fillId="0" borderId="0"/>
    <xf numFmtId="41" fontId="12" fillId="0" borderId="0" applyFont="0" applyFill="0" applyBorder="0" applyAlignment="0" applyProtection="0"/>
    <xf numFmtId="43" fontId="12" fillId="0" borderId="0" applyFont="0" applyFill="0" applyBorder="0" applyAlignment="0" applyProtection="0"/>
    <xf numFmtId="43" fontId="59" fillId="0" borderId="0" applyFont="0" applyFill="0" applyBorder="0" applyAlignment="0" applyProtection="0"/>
    <xf numFmtId="43" fontId="0" fillId="0" borderId="0" applyFont="0" applyFill="0" applyBorder="0" applyAlignment="0" applyProtection="0"/>
    <xf numFmtId="43" fontId="7" fillId="0" borderId="0" applyFont="0" applyFill="0" applyBorder="0" applyAlignment="0" applyProtection="0">
      <alignment vertical="center"/>
    </xf>
    <xf numFmtId="41" fontId="66" fillId="0" borderId="0" applyFont="0" applyFill="0" applyBorder="0" applyAlignment="0" applyProtection="0">
      <alignment vertical="center"/>
    </xf>
    <xf numFmtId="0" fontId="110" fillId="0" borderId="0"/>
    <xf numFmtId="0" fontId="129" fillId="70" borderId="0" applyNumberFormat="0" applyBorder="0" applyAlignment="0" applyProtection="0"/>
    <xf numFmtId="0" fontId="129" fillId="71" borderId="0" applyNumberFormat="0" applyBorder="0" applyAlignment="0" applyProtection="0"/>
    <xf numFmtId="0" fontId="129" fillId="72" borderId="0" applyNumberFormat="0" applyBorder="0" applyAlignment="0" applyProtection="0"/>
    <xf numFmtId="0" fontId="65" fillId="73" borderId="0" applyNumberFormat="0" applyBorder="0" applyAlignment="0" applyProtection="0">
      <alignment vertical="center"/>
    </xf>
    <xf numFmtId="0" fontId="65" fillId="74" borderId="0" applyNumberFormat="0" applyBorder="0" applyAlignment="0" applyProtection="0">
      <alignment vertical="center"/>
    </xf>
    <xf numFmtId="0" fontId="65" fillId="75" borderId="0" applyNumberFormat="0" applyBorder="0" applyAlignment="0" applyProtection="0">
      <alignment vertical="center"/>
    </xf>
    <xf numFmtId="0" fontId="65" fillId="76" borderId="0" applyNumberFormat="0" applyBorder="0" applyAlignment="0" applyProtection="0">
      <alignment vertical="center"/>
    </xf>
    <xf numFmtId="203" fontId="59" fillId="0" borderId="13" applyFill="0" applyProtection="0">
      <alignment horizontal="right"/>
    </xf>
    <xf numFmtId="0" fontId="59" fillId="0" borderId="33" applyNumberFormat="0" applyFill="0" applyProtection="0">
      <alignment horizontal="left"/>
    </xf>
    <xf numFmtId="0" fontId="130" fillId="77" borderId="0" applyNumberFormat="0" applyBorder="0" applyAlignment="0" applyProtection="0">
      <alignment vertical="center"/>
    </xf>
    <xf numFmtId="0" fontId="131" fillId="77" borderId="0" applyNumberFormat="0" applyBorder="0" applyAlignment="0" applyProtection="0">
      <alignment vertical="center"/>
    </xf>
    <xf numFmtId="0" fontId="132" fillId="63" borderId="29" applyNumberFormat="0" applyAlignment="0" applyProtection="0">
      <alignment vertical="center"/>
    </xf>
    <xf numFmtId="0" fontId="133" fillId="41" borderId="27" applyNumberFormat="0" applyAlignment="0" applyProtection="0">
      <alignment vertical="center"/>
    </xf>
    <xf numFmtId="1" fontId="59" fillId="0" borderId="13" applyFill="0" applyProtection="0">
      <alignment horizontal="center"/>
    </xf>
    <xf numFmtId="1" fontId="8" fillId="0" borderId="1">
      <alignment vertical="center"/>
      <protection locked="0"/>
    </xf>
    <xf numFmtId="0" fontId="134" fillId="0" borderId="0"/>
    <xf numFmtId="204" fontId="8" fillId="0" borderId="1">
      <alignment vertical="center"/>
      <protection locked="0"/>
    </xf>
    <xf numFmtId="0" fontId="85" fillId="0" borderId="0"/>
    <xf numFmtId="0" fontId="64" fillId="73" borderId="0" applyNumberFormat="0" applyBorder="0" applyAlignment="0" applyProtection="0">
      <alignment vertical="center"/>
    </xf>
    <xf numFmtId="0" fontId="64" fillId="74" borderId="0" applyNumberFormat="0" applyBorder="0" applyAlignment="0" applyProtection="0">
      <alignment vertical="center"/>
    </xf>
    <xf numFmtId="0" fontId="64" fillId="75" borderId="0" applyNumberFormat="0" applyBorder="0" applyAlignment="0" applyProtection="0">
      <alignment vertical="center"/>
    </xf>
    <xf numFmtId="0" fontId="64" fillId="49" borderId="0" applyNumberFormat="0" applyBorder="0" applyAlignment="0" applyProtection="0">
      <alignment vertical="center"/>
    </xf>
    <xf numFmtId="0" fontId="64" fillId="76" borderId="0" applyNumberFormat="0" applyBorder="0" applyAlignment="0" applyProtection="0">
      <alignment vertical="center"/>
    </xf>
    <xf numFmtId="0" fontId="0" fillId="66" borderId="28" applyNumberFormat="0" applyFont="0" applyAlignment="0" applyProtection="0">
      <alignment vertical="center"/>
    </xf>
    <xf numFmtId="38" fontId="135" fillId="0" borderId="0" applyFont="0" applyFill="0" applyBorder="0" applyAlignment="0" applyProtection="0"/>
    <xf numFmtId="40" fontId="135" fillId="0" borderId="0" applyFont="0" applyFill="0" applyBorder="0" applyAlignment="0" applyProtection="0"/>
    <xf numFmtId="0" fontId="135" fillId="0" borderId="0" applyFont="0" applyFill="0" applyBorder="0" applyAlignment="0" applyProtection="0"/>
    <xf numFmtId="0" fontId="136" fillId="0" borderId="0"/>
  </cellStyleXfs>
  <cellXfs count="247">
    <xf numFmtId="0" fontId="0" fillId="0" borderId="0" xfId="0"/>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Border="1" applyAlignment="1">
      <alignment vertical="center"/>
    </xf>
    <xf numFmtId="0" fontId="4" fillId="0" borderId="0" xfId="0" applyFont="1" applyFill="1" applyBorder="1" applyAlignment="1">
      <alignment horizontal="center"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205" fontId="7" fillId="3" borderId="1" xfId="192" applyNumberFormat="1" applyFont="1" applyFill="1" applyBorder="1" applyAlignment="1" applyProtection="1">
      <alignment horizontal="center" vertical="center" wrapText="1"/>
    </xf>
    <xf numFmtId="206" fontId="7" fillId="3" borderId="1" xfId="192"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207" fontId="7" fillId="3" borderId="1" xfId="192" applyNumberFormat="1" applyFont="1" applyFill="1" applyBorder="1" applyAlignment="1" applyProtection="1">
      <alignment horizontal="center" vertical="center" wrapText="1"/>
    </xf>
    <xf numFmtId="0" fontId="9" fillId="0" borderId="0" xfId="200" applyFont="1" applyFill="1">
      <alignment vertical="center"/>
    </xf>
    <xf numFmtId="0" fontId="10" fillId="0" borderId="0" xfId="200" applyFont="1" applyFill="1">
      <alignment vertical="center"/>
    </xf>
    <xf numFmtId="0" fontId="11" fillId="0" borderId="0" xfId="197" applyNumberFormat="1" applyFont="1" applyFill="1" applyAlignment="1">
      <alignment vertical="center"/>
    </xf>
    <xf numFmtId="0" fontId="11" fillId="0" borderId="0" xfId="197" applyFont="1" applyFill="1" applyAlignment="1">
      <alignment vertical="center"/>
    </xf>
    <xf numFmtId="0" fontId="11" fillId="0" borderId="0" xfId="197" applyFont="1" applyFill="1" applyBorder="1" applyAlignment="1">
      <alignment horizontal="center"/>
    </xf>
    <xf numFmtId="0" fontId="11" fillId="0" borderId="0" xfId="197" applyFont="1" applyFill="1" applyAlignment="1">
      <alignment horizontal="center"/>
    </xf>
    <xf numFmtId="206" fontId="11" fillId="0" borderId="0" xfId="197" applyNumberFormat="1" applyFont="1" applyFill="1"/>
    <xf numFmtId="49" fontId="11" fillId="0" borderId="0" xfId="197" applyNumberFormat="1" applyFont="1" applyFill="1" applyAlignment="1">
      <alignment horizontal="center"/>
    </xf>
    <xf numFmtId="0" fontId="11" fillId="0" borderId="0" xfId="197" applyFont="1" applyFill="1"/>
    <xf numFmtId="208" fontId="11" fillId="0" borderId="0" xfId="197" applyNumberFormat="1" applyFont="1" applyFill="1"/>
    <xf numFmtId="208" fontId="12" fillId="0" borderId="0" xfId="197" applyNumberFormat="1" applyFont="1" applyFill="1" applyAlignment="1">
      <alignment horizontal="center" vertical="center"/>
    </xf>
    <xf numFmtId="0" fontId="13" fillId="0" borderId="0" xfId="200" applyFont="1" applyFill="1" applyBorder="1" applyAlignment="1">
      <alignment horizontal="center" vertical="center"/>
    </xf>
    <xf numFmtId="0" fontId="14" fillId="0" borderId="0" xfId="200" applyFont="1" applyFill="1" applyBorder="1" applyAlignment="1">
      <alignment horizontal="center" vertical="center"/>
    </xf>
    <xf numFmtId="208" fontId="14" fillId="0" borderId="0" xfId="200" applyNumberFormat="1" applyFont="1" applyFill="1" applyBorder="1" applyAlignment="1">
      <alignment horizontal="center" vertical="center"/>
    </xf>
    <xf numFmtId="208" fontId="15" fillId="0" borderId="0" xfId="200" applyNumberFormat="1" applyFont="1" applyFill="1" applyBorder="1" applyAlignment="1">
      <alignment horizontal="center" vertical="center"/>
    </xf>
    <xf numFmtId="0" fontId="16" fillId="0" borderId="0" xfId="200" applyFont="1" applyFill="1" applyAlignment="1">
      <alignment vertical="center"/>
    </xf>
    <xf numFmtId="0" fontId="12" fillId="0" borderId="0" xfId="200" applyFont="1" applyFill="1" applyAlignment="1">
      <alignment vertical="center"/>
    </xf>
    <xf numFmtId="0" fontId="12" fillId="0" borderId="0" xfId="200" applyFont="1" applyFill="1" applyBorder="1" applyAlignment="1">
      <alignment vertical="center"/>
    </xf>
    <xf numFmtId="0" fontId="12" fillId="0" borderId="0" xfId="200" applyFont="1" applyFill="1" applyBorder="1" applyAlignment="1">
      <alignment horizontal="center" vertical="center"/>
    </xf>
    <xf numFmtId="208" fontId="12" fillId="0" borderId="0" xfId="200" applyNumberFormat="1" applyFont="1" applyFill="1" applyBorder="1" applyAlignment="1">
      <alignment horizontal="center" vertical="center"/>
    </xf>
    <xf numFmtId="208" fontId="16" fillId="0" borderId="2" xfId="200" applyNumberFormat="1" applyFont="1" applyFill="1" applyBorder="1" applyAlignment="1">
      <alignment horizontal="center" vertical="center"/>
    </xf>
    <xf numFmtId="0" fontId="12" fillId="0" borderId="2" xfId="200" applyFont="1" applyFill="1" applyBorder="1" applyAlignment="1">
      <alignment horizontal="right" vertical="center"/>
    </xf>
    <xf numFmtId="0" fontId="17" fillId="0" borderId="3" xfId="191" applyFont="1" applyFill="1" applyBorder="1" applyAlignment="1">
      <alignment horizontal="center" vertical="center"/>
    </xf>
    <xf numFmtId="0" fontId="18" fillId="0" borderId="4" xfId="191" applyFont="1" applyFill="1" applyBorder="1" applyAlignment="1">
      <alignment horizontal="center" vertical="center"/>
    </xf>
    <xf numFmtId="0" fontId="18" fillId="0" borderId="5" xfId="191" applyFont="1" applyFill="1" applyBorder="1" applyAlignment="1">
      <alignment horizontal="center" vertical="center"/>
    </xf>
    <xf numFmtId="49" fontId="16" fillId="0" borderId="1" xfId="197" applyNumberFormat="1" applyFont="1" applyFill="1" applyBorder="1" applyAlignment="1">
      <alignment horizontal="center" vertical="center" wrapText="1"/>
    </xf>
    <xf numFmtId="0" fontId="16" fillId="0" borderId="1" xfId="197" applyFont="1" applyFill="1" applyBorder="1" applyAlignment="1">
      <alignment horizontal="center" vertical="center" wrapText="1"/>
    </xf>
    <xf numFmtId="208" fontId="16" fillId="0" borderId="1" xfId="239" applyNumberFormat="1" applyFont="1" applyFill="1" applyBorder="1" applyAlignment="1">
      <alignment horizontal="center" vertical="center" wrapText="1"/>
    </xf>
    <xf numFmtId="208" fontId="16" fillId="0" borderId="1" xfId="197" applyNumberFormat="1" applyFont="1" applyFill="1" applyBorder="1" applyAlignment="1">
      <alignment horizontal="center" vertical="center" wrapText="1"/>
    </xf>
    <xf numFmtId="209" fontId="16" fillId="0" borderId="1" xfId="197" applyNumberFormat="1" applyFont="1" applyFill="1" applyBorder="1" applyAlignment="1">
      <alignment horizontal="center" vertical="center" wrapText="1"/>
    </xf>
    <xf numFmtId="0" fontId="16" fillId="0" borderId="1" xfId="0" applyFont="1" applyFill="1" applyBorder="1" applyAlignment="1" applyProtection="1">
      <alignment horizontal="left" vertical="center"/>
    </xf>
    <xf numFmtId="49" fontId="12" fillId="0" borderId="1" xfId="191" applyNumberFormat="1" applyFont="1" applyFill="1" applyBorder="1" applyAlignment="1">
      <alignment horizontal="center" vertical="center"/>
    </xf>
    <xf numFmtId="0" fontId="16" fillId="0" borderId="1" xfId="191" applyFont="1" applyFill="1" applyBorder="1" applyAlignment="1">
      <alignment vertical="center" wrapText="1"/>
    </xf>
    <xf numFmtId="0" fontId="12" fillId="0" borderId="1" xfId="191" applyFont="1" applyFill="1" applyBorder="1" applyAlignment="1">
      <alignment vertical="center"/>
    </xf>
    <xf numFmtId="0" fontId="12" fillId="0" borderId="1" xfId="191" applyFont="1" applyFill="1" applyBorder="1" applyAlignment="1">
      <alignment horizontal="center" vertical="center"/>
    </xf>
    <xf numFmtId="208" fontId="12" fillId="0" borderId="1" xfId="191" applyNumberFormat="1" applyFont="1" applyFill="1" applyBorder="1" applyAlignment="1">
      <alignment horizontal="center" vertical="center" wrapText="1"/>
    </xf>
    <xf numFmtId="0" fontId="12" fillId="0" borderId="1" xfId="200" applyFont="1" applyFill="1" applyBorder="1" applyAlignment="1">
      <alignment horizontal="center" vertical="center" wrapText="1"/>
    </xf>
    <xf numFmtId="0" fontId="16" fillId="0" borderId="1" xfId="0" applyFont="1" applyFill="1" applyBorder="1" applyAlignment="1">
      <alignment horizontal="left" vertical="center" wrapText="1"/>
    </xf>
    <xf numFmtId="0" fontId="19" fillId="0" borderId="1" xfId="197" applyFont="1" applyFill="1" applyBorder="1" applyAlignment="1">
      <alignment horizontal="center" vertical="center" wrapText="1"/>
    </xf>
    <xf numFmtId="208" fontId="19" fillId="0" borderId="1" xfId="191" applyNumberFormat="1" applyFont="1" applyFill="1" applyBorder="1" applyAlignment="1">
      <alignment horizontal="center" vertical="center" wrapText="1"/>
    </xf>
    <xf numFmtId="208" fontId="19" fillId="0" borderId="1" xfId="191" applyNumberFormat="1" applyFont="1" applyFill="1" applyBorder="1" applyAlignment="1" applyProtection="1">
      <alignment horizontal="center" vertical="center" wrapText="1"/>
      <protection locked="0"/>
    </xf>
    <xf numFmtId="206" fontId="19" fillId="0" borderId="1" xfId="200" applyNumberFormat="1" applyFont="1" applyFill="1" applyBorder="1" applyAlignment="1">
      <alignment horizontal="center" vertical="center" wrapText="1"/>
    </xf>
    <xf numFmtId="208" fontId="19" fillId="0" borderId="1" xfId="239" applyNumberFormat="1" applyFont="1" applyFill="1" applyBorder="1" applyAlignment="1">
      <alignment horizontal="center" vertical="center" wrapText="1"/>
    </xf>
    <xf numFmtId="208" fontId="19" fillId="0" borderId="1" xfId="197" applyNumberFormat="1" applyFont="1" applyFill="1" applyBorder="1" applyAlignment="1" applyProtection="1">
      <alignment horizontal="center" vertical="center" wrapText="1"/>
      <protection locked="0"/>
    </xf>
    <xf numFmtId="0" fontId="19" fillId="0" borderId="1" xfId="191" applyFont="1" applyFill="1" applyBorder="1" applyAlignment="1">
      <alignment horizontal="center" vertical="center"/>
    </xf>
    <xf numFmtId="0" fontId="20" fillId="0" borderId="1" xfId="0" applyFont="1" applyFill="1" applyBorder="1" applyAlignment="1" applyProtection="1">
      <alignment horizontal="left" vertical="center"/>
    </xf>
    <xf numFmtId="0" fontId="21" fillId="0" borderId="3" xfId="0" applyFont="1" applyFill="1" applyBorder="1" applyAlignment="1">
      <alignment horizontal="right" vertical="center" wrapText="1"/>
    </xf>
    <xf numFmtId="0" fontId="15" fillId="0" borderId="4" xfId="0" applyFont="1" applyFill="1" applyBorder="1" applyAlignment="1">
      <alignment horizontal="right" vertical="center" wrapText="1"/>
    </xf>
    <xf numFmtId="209" fontId="22" fillId="0" borderId="4" xfId="0" applyNumberFormat="1" applyFont="1" applyFill="1" applyBorder="1" applyAlignment="1">
      <alignment horizontal="center" vertical="center" wrapText="1"/>
    </xf>
    <xf numFmtId="0" fontId="21" fillId="0" borderId="5" xfId="0" applyNumberFormat="1" applyFont="1" applyFill="1" applyBorder="1" applyAlignment="1">
      <alignment horizontal="left" vertical="center" wrapText="1"/>
    </xf>
    <xf numFmtId="206" fontId="11" fillId="0" borderId="0" xfId="197" applyNumberFormat="1" applyFont="1" applyFill="1" applyAlignment="1">
      <alignment horizontal="center"/>
    </xf>
    <xf numFmtId="206" fontId="12" fillId="0" borderId="0" xfId="197" applyNumberFormat="1" applyFont="1" applyFill="1" applyAlignment="1">
      <alignment horizontal="center" vertical="center"/>
    </xf>
    <xf numFmtId="0" fontId="9" fillId="0" borderId="0" xfId="200" applyFont="1" applyFill="1" applyBorder="1" applyAlignment="1" applyProtection="1">
      <alignment vertical="center"/>
    </xf>
    <xf numFmtId="0" fontId="10" fillId="0" borderId="0" xfId="200" applyFont="1" applyFill="1" applyBorder="1" applyAlignment="1" applyProtection="1">
      <alignment vertical="center"/>
    </xf>
    <xf numFmtId="0" fontId="11"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1" fillId="0" borderId="0" xfId="0" applyFont="1" applyFill="1" applyBorder="1" applyAlignment="1" applyProtection="1"/>
    <xf numFmtId="49" fontId="11" fillId="0" borderId="0" xfId="0" applyNumberFormat="1" applyFont="1" applyFill="1" applyBorder="1" applyAlignment="1" applyProtection="1">
      <alignment horizontal="center"/>
    </xf>
    <xf numFmtId="210" fontId="11" fillId="0" borderId="0" xfId="0" applyNumberFormat="1" applyFont="1" applyFill="1" applyBorder="1" applyAlignment="1" applyProtection="1"/>
    <xf numFmtId="0" fontId="0" fillId="0" borderId="0" xfId="0" applyFont="1" applyFill="1" applyProtection="1"/>
    <xf numFmtId="0" fontId="13" fillId="0" borderId="0" xfId="200" applyFont="1" applyFill="1" applyBorder="1" applyAlignment="1" applyProtection="1">
      <alignment horizontal="center" vertical="center"/>
    </xf>
    <xf numFmtId="0" fontId="14" fillId="0" borderId="0" xfId="200" applyFont="1" applyFill="1" applyBorder="1" applyAlignment="1" applyProtection="1">
      <alignment horizontal="center" vertical="center"/>
    </xf>
    <xf numFmtId="0" fontId="16" fillId="0" borderId="0" xfId="200" applyFont="1" applyFill="1" applyBorder="1" applyAlignment="1" applyProtection="1">
      <alignment horizontal="left" vertical="center"/>
    </xf>
    <xf numFmtId="0" fontId="11" fillId="0" borderId="0" xfId="200" applyFont="1" applyFill="1" applyBorder="1" applyAlignment="1" applyProtection="1">
      <alignment horizontal="left" vertical="center"/>
    </xf>
    <xf numFmtId="0" fontId="11" fillId="0" borderId="0" xfId="20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209" fontId="16"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left" vertical="center"/>
    </xf>
    <xf numFmtId="0" fontId="12"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205"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 xfId="196"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205" fontId="19" fillId="0" borderId="1" xfId="0" applyNumberFormat="1" applyFont="1" applyFill="1" applyBorder="1" applyAlignment="1" applyProtection="1">
      <alignment horizontal="center" vertical="center" wrapText="1"/>
    </xf>
    <xf numFmtId="205" fontId="19" fillId="0" borderId="1" xfId="0" applyNumberFormat="1" applyFont="1" applyFill="1" applyBorder="1" applyAlignment="1" applyProtection="1">
      <alignment horizontal="center" vertical="center" wrapText="1"/>
      <protection locked="0"/>
    </xf>
    <xf numFmtId="206" fontId="19" fillId="0" borderId="1" xfId="0" applyNumberFormat="1" applyFont="1" applyFill="1" applyBorder="1" applyAlignment="1" applyProtection="1">
      <alignment horizontal="center" vertical="center" wrapText="1"/>
    </xf>
    <xf numFmtId="206" fontId="11" fillId="0" borderId="0" xfId="0" applyNumberFormat="1" applyFont="1" applyFill="1" applyBorder="1" applyAlignment="1" applyProtection="1"/>
    <xf numFmtId="49" fontId="12" fillId="0" borderId="1" xfId="197" applyNumberFormat="1" applyFont="1" applyFill="1" applyBorder="1" applyAlignment="1" applyProtection="1">
      <alignment horizontal="center" vertical="center" wrapText="1"/>
    </xf>
    <xf numFmtId="0" fontId="16" fillId="0" borderId="1" xfId="197" applyFont="1" applyFill="1" applyBorder="1" applyAlignment="1" applyProtection="1">
      <alignment horizontal="left" vertical="center" wrapText="1"/>
    </xf>
    <xf numFmtId="4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6" fillId="0" borderId="1" xfId="196" applyFont="1" applyFill="1" applyBorder="1" applyAlignment="1" applyProtection="1">
      <alignment horizontal="left" vertical="center" wrapText="1"/>
    </xf>
    <xf numFmtId="0" fontId="16" fillId="0" borderId="1" xfId="195" applyFont="1" applyFill="1" applyBorder="1" applyAlignment="1" applyProtection="1">
      <alignment horizontal="left" vertical="center" wrapText="1"/>
    </xf>
    <xf numFmtId="0" fontId="19" fillId="0" borderId="1" xfId="194" applyFont="1" applyFill="1" applyBorder="1" applyAlignment="1" applyProtection="1">
      <alignment horizontal="center" vertical="center" wrapText="1"/>
    </xf>
    <xf numFmtId="0" fontId="24" fillId="0" borderId="1" xfId="0" applyFont="1" applyFill="1" applyBorder="1" applyAlignment="1" applyProtection="1">
      <alignment vertical="center" wrapText="1"/>
    </xf>
    <xf numFmtId="205" fontId="11" fillId="0" borderId="0" xfId="0" applyNumberFormat="1" applyFont="1" applyFill="1" applyBorder="1" applyAlignment="1" applyProtection="1"/>
    <xf numFmtId="0"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protection locked="0"/>
    </xf>
    <xf numFmtId="0" fontId="16" fillId="0" borderId="1" xfId="194" applyFont="1" applyFill="1" applyBorder="1" applyAlignment="1" applyProtection="1">
      <alignment horizontal="left" vertical="center" wrapText="1"/>
    </xf>
    <xf numFmtId="0" fontId="21" fillId="0" borderId="3" xfId="0" applyFont="1" applyFill="1" applyBorder="1" applyAlignment="1" applyProtection="1">
      <alignment horizontal="right" vertical="center" wrapText="1"/>
    </xf>
    <xf numFmtId="0" fontId="15" fillId="0" borderId="4" xfId="0" applyFont="1" applyFill="1" applyBorder="1" applyAlignment="1" applyProtection="1">
      <alignment horizontal="right" vertical="center" wrapText="1"/>
    </xf>
    <xf numFmtId="209" fontId="25" fillId="0" borderId="4" xfId="0" applyNumberFormat="1" applyFont="1" applyFill="1" applyBorder="1" applyAlignment="1" applyProtection="1">
      <alignment horizontal="center" vertical="center" wrapText="1"/>
    </xf>
    <xf numFmtId="0" fontId="21" fillId="0" borderId="5"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210" fontId="11"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209" fontId="11" fillId="0" borderId="0" xfId="0" applyNumberFormat="1" applyFont="1" applyFill="1" applyBorder="1" applyAlignment="1" applyProtection="1">
      <alignment horizontal="center" vertical="center"/>
    </xf>
    <xf numFmtId="0" fontId="26" fillId="0" borderId="0" xfId="0" applyFont="1" applyFill="1" applyBorder="1" applyAlignment="1" applyProtection="1">
      <alignment horizontal="justify"/>
    </xf>
    <xf numFmtId="0" fontId="9" fillId="0" borderId="0" xfId="200" applyFont="1" applyFill="1" applyProtection="1">
      <alignment vertical="center"/>
    </xf>
    <xf numFmtId="0" fontId="10" fillId="0" borderId="0" xfId="200" applyFont="1" applyFill="1" applyProtection="1">
      <alignment vertical="center"/>
    </xf>
    <xf numFmtId="0" fontId="11" fillId="0" borderId="0" xfId="0" applyFont="1" applyFill="1" applyAlignment="1" applyProtection="1">
      <alignment vertical="center"/>
    </xf>
    <xf numFmtId="0" fontId="12" fillId="0" borderId="0" xfId="0" applyFont="1" applyFill="1" applyAlignment="1" applyProtection="1">
      <alignment vertical="center"/>
    </xf>
    <xf numFmtId="0" fontId="11" fillId="0" borderId="0" xfId="0" applyFont="1" applyFill="1" applyBorder="1" applyAlignment="1" applyProtection="1">
      <alignment vertical="center"/>
    </xf>
    <xf numFmtId="0" fontId="11" fillId="0" borderId="0" xfId="0" applyFont="1" applyFill="1" applyProtection="1"/>
    <xf numFmtId="49" fontId="11" fillId="0" borderId="0" xfId="0" applyNumberFormat="1" applyFont="1" applyFill="1" applyAlignment="1" applyProtection="1">
      <alignment horizontal="center"/>
    </xf>
    <xf numFmtId="0" fontId="11" fillId="0" borderId="0" xfId="0" applyFont="1" applyFill="1" applyAlignment="1" applyProtection="1">
      <alignment horizontal="left"/>
    </xf>
    <xf numFmtId="0" fontId="13" fillId="0" borderId="0" xfId="200" applyFont="1" applyFill="1" applyBorder="1" applyAlignment="1" applyProtection="1">
      <alignment horizontal="center" vertical="center"/>
    </xf>
    <xf numFmtId="0" fontId="14" fillId="0" borderId="0" xfId="200" applyFont="1" applyFill="1" applyBorder="1" applyAlignment="1" applyProtection="1">
      <alignment horizontal="left" vertical="center"/>
    </xf>
    <xf numFmtId="0" fontId="14" fillId="0" borderId="0" xfId="200" applyFont="1" applyFill="1" applyBorder="1" applyAlignment="1" applyProtection="1">
      <alignment horizontal="center" vertical="center"/>
    </xf>
    <xf numFmtId="0" fontId="16" fillId="0" borderId="0" xfId="200" applyFont="1" applyFill="1" applyBorder="1" applyAlignment="1" applyProtection="1">
      <alignment horizontal="left" vertical="center"/>
    </xf>
    <xf numFmtId="0" fontId="11" fillId="0" borderId="0" xfId="200" applyFont="1" applyFill="1" applyBorder="1" applyAlignment="1" applyProtection="1">
      <alignment horizontal="left" vertical="center"/>
    </xf>
    <xf numFmtId="0" fontId="11" fillId="0" borderId="0" xfId="200" applyFont="1" applyFill="1" applyBorder="1" applyAlignment="1" applyProtection="1">
      <alignment horizontal="center" vertical="center"/>
    </xf>
    <xf numFmtId="0" fontId="12" fillId="0" borderId="0" xfId="20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8" fillId="0" borderId="1" xfId="0" applyFont="1" applyFill="1" applyBorder="1" applyAlignment="1" applyProtection="1">
      <alignment horizontal="left" vertical="center"/>
    </xf>
    <xf numFmtId="0" fontId="18"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209" fontId="16"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left" vertical="center"/>
    </xf>
    <xf numFmtId="0" fontId="16" fillId="0" borderId="1" xfId="0" applyFont="1" applyFill="1" applyBorder="1" applyAlignment="1" applyProtection="1">
      <alignment horizontal="justify" vertical="center" wrapText="1"/>
    </xf>
    <xf numFmtId="205" fontId="16" fillId="0" borderId="1" xfId="0" applyNumberFormat="1" applyFont="1" applyFill="1" applyBorder="1" applyAlignment="1" applyProtection="1">
      <alignment horizontal="center" vertical="center" wrapText="1"/>
    </xf>
    <xf numFmtId="49" fontId="16" fillId="0" borderId="1" xfId="191" applyNumberFormat="1" applyFont="1" applyFill="1" applyBorder="1" applyAlignment="1" applyProtection="1">
      <alignment horizontal="center" vertical="center"/>
    </xf>
    <xf numFmtId="0" fontId="16" fillId="0" borderId="1" xfId="0" applyFont="1" applyFill="1" applyBorder="1" applyAlignment="1" applyProtection="1">
      <alignment horizontal="left" vertical="center" wrapText="1"/>
    </xf>
    <xf numFmtId="205" fontId="16" fillId="0" borderId="1" xfId="0" applyNumberFormat="1" applyFont="1" applyFill="1" applyBorder="1" applyAlignment="1" applyProtection="1">
      <alignment horizontal="center" vertical="center" wrapText="1"/>
      <protection locked="0"/>
    </xf>
    <xf numFmtId="206" fontId="16"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protection locked="0"/>
    </xf>
    <xf numFmtId="49" fontId="16" fillId="0" borderId="1" xfId="191" applyNumberFormat="1" applyFont="1" applyFill="1" applyBorder="1" applyAlignment="1" applyProtection="1">
      <alignment horizontal="center" vertical="center"/>
    </xf>
    <xf numFmtId="0" fontId="16"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205" fontId="16" fillId="0" borderId="1" xfId="0" applyNumberFormat="1" applyFont="1" applyFill="1" applyBorder="1" applyAlignment="1" applyProtection="1">
      <alignment horizontal="center" vertical="center" wrapText="1"/>
    </xf>
    <xf numFmtId="205" fontId="16" fillId="0" borderId="1" xfId="0" applyNumberFormat="1" applyFont="1" applyFill="1" applyBorder="1" applyAlignment="1" applyProtection="1">
      <alignment horizontal="center" vertical="center" wrapText="1"/>
      <protection locked="0"/>
    </xf>
    <xf numFmtId="206" fontId="16" fillId="0" borderId="1" xfId="0" applyNumberFormat="1" applyFont="1" applyFill="1" applyBorder="1" applyAlignment="1" applyProtection="1">
      <alignment horizontal="center" vertical="center" wrapText="1"/>
    </xf>
    <xf numFmtId="0" fontId="21" fillId="0" borderId="3" xfId="0" applyFont="1" applyFill="1" applyBorder="1" applyAlignment="1" applyProtection="1">
      <alignment horizontal="right" vertical="center" wrapText="1"/>
    </xf>
    <xf numFmtId="0" fontId="15" fillId="0" borderId="4" xfId="0" applyFont="1" applyFill="1" applyBorder="1" applyAlignment="1" applyProtection="1">
      <alignment horizontal="left" vertical="center" wrapText="1"/>
    </xf>
    <xf numFmtId="0" fontId="15" fillId="0" borderId="4" xfId="0" applyFont="1" applyFill="1" applyBorder="1" applyAlignment="1" applyProtection="1">
      <alignment horizontal="right" vertical="center" wrapText="1"/>
    </xf>
    <xf numFmtId="209" fontId="25" fillId="0" borderId="4" xfId="0" applyNumberFormat="1" applyFont="1" applyFill="1" applyBorder="1" applyAlignment="1" applyProtection="1">
      <alignment horizontal="center" vertical="center" wrapText="1"/>
    </xf>
    <xf numFmtId="0" fontId="21" fillId="0" borderId="5" xfId="0" applyNumberFormat="1" applyFont="1" applyFill="1" applyBorder="1" applyAlignment="1" applyProtection="1">
      <alignment horizontal="left" vertical="center" wrapText="1"/>
    </xf>
    <xf numFmtId="0" fontId="11" fillId="0" borderId="0" xfId="0" applyFont="1" applyFill="1" applyAlignment="1">
      <alignment vertical="center"/>
    </xf>
    <xf numFmtId="0" fontId="10" fillId="0" borderId="0" xfId="0" applyFont="1" applyAlignment="1">
      <alignment vertical="center"/>
    </xf>
    <xf numFmtId="0" fontId="12" fillId="0" borderId="0" xfId="0" applyFont="1" applyFill="1" applyAlignment="1" applyProtection="1"/>
    <xf numFmtId="49" fontId="11" fillId="0" borderId="0" xfId="0" applyNumberFormat="1" applyFont="1" applyFill="1" applyAlignment="1">
      <alignment horizontal="center"/>
    </xf>
    <xf numFmtId="0" fontId="11" fillId="0" borderId="0" xfId="0" applyFont="1" applyFill="1"/>
    <xf numFmtId="0" fontId="12" fillId="0" borderId="0" xfId="200" applyFont="1" applyFill="1" applyBorder="1" applyAlignment="1" applyProtection="1">
      <alignment horizontal="left" vertical="center"/>
    </xf>
    <xf numFmtId="0" fontId="12" fillId="0" borderId="2" xfId="200" applyFont="1" applyFill="1" applyBorder="1" applyAlignment="1" applyProtection="1">
      <alignment horizontal="right" vertical="center"/>
    </xf>
    <xf numFmtId="0" fontId="16" fillId="0" borderId="1" xfId="0" applyFont="1" applyBorder="1" applyAlignment="1" applyProtection="1">
      <alignment horizontal="center" vertical="center" wrapText="1"/>
    </xf>
    <xf numFmtId="0" fontId="16" fillId="0" borderId="1" xfId="0" applyNumberFormat="1" applyFont="1" applyBorder="1" applyAlignment="1" applyProtection="1">
      <alignment horizontal="center" vertical="center" wrapText="1"/>
    </xf>
    <xf numFmtId="209" fontId="16" fillId="0" borderId="1" xfId="0" applyNumberFormat="1" applyFont="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left" vertical="center" wrapText="1"/>
    </xf>
    <xf numFmtId="0" fontId="16" fillId="0" borderId="1" xfId="190" applyFont="1" applyFill="1" applyBorder="1" applyAlignment="1" applyProtection="1">
      <alignment horizontal="justify" vertical="center" wrapText="1"/>
    </xf>
    <xf numFmtId="210" fontId="16" fillId="0" borderId="1" xfId="0" applyNumberFormat="1" applyFont="1" applyFill="1" applyBorder="1" applyAlignment="1" applyProtection="1">
      <alignment horizontal="center" vertical="center" wrapText="1"/>
      <protection locked="0"/>
    </xf>
    <xf numFmtId="210" fontId="16" fillId="0" borderId="1" xfId="0" applyNumberFormat="1" applyFont="1" applyFill="1" applyBorder="1" applyAlignment="1" applyProtection="1">
      <alignment horizontal="center" vertical="center" wrapText="1"/>
    </xf>
    <xf numFmtId="210" fontId="16" fillId="0" borderId="6"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justify" vertical="center" wrapText="1"/>
    </xf>
    <xf numFmtId="0" fontId="16" fillId="0" borderId="0" xfId="0" applyFont="1" applyFill="1" applyAlignment="1" applyProtection="1"/>
    <xf numFmtId="0" fontId="21" fillId="0" borderId="4" xfId="0" applyFont="1" applyFill="1" applyBorder="1" applyAlignment="1" applyProtection="1">
      <alignment horizontal="right" vertical="center" wrapText="1"/>
    </xf>
    <xf numFmtId="210" fontId="22" fillId="0" borderId="4" xfId="0" applyNumberFormat="1" applyFont="1" applyFill="1" applyBorder="1" applyAlignment="1" applyProtection="1">
      <alignment horizontal="center" vertical="center" wrapText="1"/>
    </xf>
    <xf numFmtId="0" fontId="8" fillId="0" borderId="0" xfId="0" applyFont="1" applyFill="1" applyAlignment="1">
      <alignment vertical="center"/>
    </xf>
    <xf numFmtId="49"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NumberFormat="1" applyFont="1" applyFill="1" applyAlignment="1">
      <alignment horizontal="center" vertical="center"/>
    </xf>
    <xf numFmtId="209" fontId="11" fillId="0" borderId="0" xfId="0" applyNumberFormat="1" applyFont="1" applyFill="1" applyAlignment="1">
      <alignment horizontal="center" vertical="center"/>
    </xf>
    <xf numFmtId="14" fontId="11" fillId="0" borderId="0" xfId="0" applyNumberFormat="1" applyFont="1" applyFill="1"/>
    <xf numFmtId="0" fontId="11" fillId="0" borderId="0" xfId="0" applyNumberFormat="1" applyFont="1" applyFill="1"/>
    <xf numFmtId="0" fontId="11" fillId="0" borderId="0" xfId="0" applyNumberFormat="1" applyFont="1" applyFill="1" applyAlignment="1">
      <alignment vertical="center"/>
    </xf>
    <xf numFmtId="0" fontId="10" fillId="0" borderId="0" xfId="0" applyFont="1" applyFill="1" applyAlignment="1">
      <alignment vertical="center"/>
    </xf>
    <xf numFmtId="0" fontId="10" fillId="0" borderId="0" xfId="0" applyNumberFormat="1"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6" fillId="0" borderId="0" xfId="0" applyNumberFormat="1" applyFont="1" applyFill="1" applyAlignment="1">
      <alignment horizontal="right" vertical="center"/>
    </xf>
    <xf numFmtId="0" fontId="29" fillId="0" borderId="1"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1" xfId="0" applyFont="1" applyFill="1" applyBorder="1" applyAlignment="1">
      <alignment horizontal="center" vertical="center" wrapText="1"/>
    </xf>
    <xf numFmtId="0" fontId="8" fillId="0" borderId="1" xfId="0" applyFont="1" applyFill="1" applyBorder="1" applyAlignment="1">
      <alignment vertical="center"/>
    </xf>
    <xf numFmtId="206" fontId="8"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3" xfId="0" applyFont="1" applyFill="1" applyBorder="1" applyAlignment="1">
      <alignment horizontal="left" vertical="center"/>
    </xf>
    <xf numFmtId="0" fontId="8" fillId="0" borderId="5" xfId="0" applyFont="1" applyFill="1" applyBorder="1" applyAlignment="1">
      <alignment horizontal="left" vertical="center"/>
    </xf>
    <xf numFmtId="206" fontId="30" fillId="0" borderId="1" xfId="0" applyNumberFormat="1" applyFont="1" applyFill="1" applyBorder="1" applyAlignment="1">
      <alignment horizontal="center" vertical="center" wrapText="1"/>
    </xf>
    <xf numFmtId="206" fontId="30" fillId="0" borderId="1" xfId="0" applyNumberFormat="1" applyFont="1" applyFill="1" applyBorder="1" applyAlignment="1">
      <alignment horizontal="center" vertical="center"/>
    </xf>
    <xf numFmtId="0" fontId="16" fillId="0" borderId="0" xfId="201" applyFont="1" applyFill="1" applyBorder="1" applyAlignment="1">
      <alignment vertical="center" wrapText="1"/>
    </xf>
    <xf numFmtId="0" fontId="27" fillId="0" borderId="0" xfId="201" applyNumberFormat="1" applyFont="1" applyFill="1" applyBorder="1" applyAlignment="1" applyProtection="1">
      <alignment horizontal="center" vertical="center" wrapText="1"/>
    </xf>
    <xf numFmtId="0" fontId="16" fillId="0" borderId="0" xfId="201" applyNumberFormat="1" applyFont="1" applyFill="1" applyBorder="1" applyAlignment="1" applyProtection="1">
      <alignment vertical="center" wrapText="1"/>
    </xf>
    <xf numFmtId="0" fontId="21" fillId="0" borderId="0" xfId="201" applyNumberFormat="1" applyFont="1" applyFill="1" applyBorder="1" applyAlignment="1" applyProtection="1">
      <alignment vertical="center" wrapText="1"/>
    </xf>
    <xf numFmtId="0" fontId="16" fillId="0" borderId="8" xfId="201" applyNumberFormat="1" applyFont="1" applyFill="1" applyBorder="1" applyAlignment="1" applyProtection="1">
      <alignment horizontal="left" vertical="center" wrapText="1"/>
    </xf>
    <xf numFmtId="0" fontId="12" fillId="0" borderId="9" xfId="201" applyNumberFormat="1" applyFont="1" applyFill="1" applyBorder="1" applyAlignment="1" applyProtection="1">
      <alignment horizontal="left" vertical="center" wrapText="1"/>
    </xf>
    <xf numFmtId="0" fontId="16" fillId="0" borderId="9" xfId="201" applyNumberFormat="1" applyFont="1" applyFill="1" applyBorder="1" applyAlignment="1" applyProtection="1">
      <alignment horizontal="right" vertical="center" wrapText="1"/>
    </xf>
    <xf numFmtId="0" fontId="12" fillId="0" borderId="9" xfId="201" applyNumberFormat="1" applyFont="1" applyFill="1" applyBorder="1" applyAlignment="1" applyProtection="1">
      <alignment horizontal="right" vertical="center" wrapText="1"/>
    </xf>
    <xf numFmtId="0" fontId="12" fillId="0" borderId="6" xfId="201" applyNumberFormat="1" applyFont="1" applyFill="1" applyBorder="1" applyAlignment="1" applyProtection="1">
      <alignment horizontal="left" vertical="center" wrapText="1"/>
    </xf>
    <xf numFmtId="0" fontId="12" fillId="0" borderId="0" xfId="201" applyNumberFormat="1" applyFont="1" applyFill="1" applyBorder="1" applyAlignment="1" applyProtection="1">
      <alignment horizontal="left" vertical="center" wrapText="1"/>
    </xf>
    <xf numFmtId="0" fontId="15" fillId="0" borderId="6" xfId="201" applyNumberFormat="1" applyFont="1" applyFill="1" applyBorder="1" applyAlignment="1" applyProtection="1">
      <alignment horizontal="left" vertical="center" wrapText="1"/>
    </xf>
    <xf numFmtId="0" fontId="15" fillId="0" borderId="0" xfId="201" applyNumberFormat="1" applyFont="1" applyFill="1" applyBorder="1" applyAlignment="1" applyProtection="1">
      <alignment horizontal="left" vertical="center" wrapText="1"/>
    </xf>
    <xf numFmtId="0" fontId="12" fillId="0" borderId="6" xfId="201" applyFont="1" applyFill="1" applyBorder="1" applyAlignment="1">
      <alignment horizontal="left" vertical="center" wrapText="1"/>
    </xf>
    <xf numFmtId="0" fontId="12" fillId="0" borderId="0" xfId="201" applyFont="1" applyFill="1" applyBorder="1" applyAlignment="1">
      <alignment horizontal="left" vertical="center" wrapText="1"/>
    </xf>
    <xf numFmtId="0" fontId="12" fillId="0" borderId="6" xfId="201" applyNumberFormat="1" applyFont="1" applyFill="1" applyBorder="1" applyAlignment="1" applyProtection="1">
      <alignment vertical="center" wrapText="1"/>
    </xf>
    <xf numFmtId="0" fontId="12" fillId="0" borderId="0" xfId="201" applyNumberFormat="1" applyFont="1" applyFill="1" applyBorder="1" applyAlignment="1" applyProtection="1">
      <alignment vertical="center" wrapText="1"/>
    </xf>
    <xf numFmtId="0" fontId="15" fillId="0" borderId="6" xfId="201" applyFont="1" applyFill="1" applyBorder="1" applyAlignment="1">
      <alignment horizontal="left" vertical="center" wrapText="1"/>
    </xf>
    <xf numFmtId="0" fontId="15" fillId="0" borderId="0" xfId="201" applyFont="1" applyFill="1" applyBorder="1" applyAlignment="1">
      <alignment horizontal="left" vertical="center" wrapText="1"/>
    </xf>
    <xf numFmtId="0" fontId="12" fillId="0" borderId="10" xfId="201" applyNumberFormat="1" applyFont="1" applyFill="1" applyBorder="1" applyAlignment="1" applyProtection="1">
      <alignment horizontal="left" vertical="center" wrapText="1"/>
    </xf>
    <xf numFmtId="0" fontId="12" fillId="0" borderId="2" xfId="201" applyNumberFormat="1" applyFont="1" applyFill="1" applyBorder="1" applyAlignment="1" applyProtection="1">
      <alignment horizontal="left" vertical="center" wrapText="1"/>
    </xf>
    <xf numFmtId="0" fontId="16" fillId="0" borderId="0" xfId="201" applyNumberFormat="1" applyFont="1" applyFill="1" applyBorder="1" applyAlignment="1" applyProtection="1">
      <alignment horizontal="left" vertical="center" wrapText="1"/>
    </xf>
    <xf numFmtId="0" fontId="12" fillId="0" borderId="11" xfId="201" applyNumberFormat="1" applyFont="1" applyFill="1" applyBorder="1" applyAlignment="1" applyProtection="1">
      <alignment horizontal="right" vertical="center" wrapText="1"/>
    </xf>
    <xf numFmtId="0" fontId="12" fillId="0" borderId="12" xfId="201" applyNumberFormat="1" applyFont="1" applyFill="1" applyBorder="1" applyAlignment="1" applyProtection="1">
      <alignment horizontal="left" vertical="center" wrapText="1"/>
    </xf>
    <xf numFmtId="0" fontId="15" fillId="0" borderId="12" xfId="201" applyNumberFormat="1" applyFont="1" applyFill="1" applyBorder="1" applyAlignment="1" applyProtection="1">
      <alignment horizontal="left" vertical="center" wrapText="1"/>
    </xf>
    <xf numFmtId="0" fontId="12" fillId="0" borderId="12" xfId="201" applyFont="1" applyFill="1" applyBorder="1" applyAlignment="1">
      <alignment horizontal="left" vertical="center" wrapText="1"/>
    </xf>
    <xf numFmtId="0" fontId="12" fillId="0" borderId="12" xfId="201" applyNumberFormat="1" applyFont="1" applyFill="1" applyBorder="1" applyAlignment="1" applyProtection="1">
      <alignment vertical="center" wrapText="1"/>
    </xf>
    <xf numFmtId="0" fontId="15" fillId="0" borderId="12" xfId="201" applyFont="1" applyFill="1" applyBorder="1" applyAlignment="1">
      <alignment horizontal="left" vertical="center" wrapText="1"/>
    </xf>
    <xf numFmtId="0" fontId="12" fillId="0" borderId="13" xfId="201" applyNumberFormat="1" applyFont="1" applyFill="1" applyBorder="1" applyAlignment="1" applyProtection="1">
      <alignment horizontal="left" vertical="center" wrapText="1"/>
    </xf>
    <xf numFmtId="0" fontId="31" fillId="0" borderId="0" xfId="0" applyFont="1" applyFill="1"/>
    <xf numFmtId="0" fontId="10" fillId="0" borderId="0" xfId="0" applyFont="1" applyFill="1" applyBorder="1"/>
    <xf numFmtId="0" fontId="10" fillId="0" borderId="0" xfId="0" applyFont="1" applyFill="1"/>
    <xf numFmtId="0" fontId="3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33" fillId="0" borderId="0" xfId="0" applyFont="1" applyFill="1" applyAlignment="1">
      <alignment horizontal="center" vertical="center" wrapText="1"/>
    </xf>
    <xf numFmtId="0" fontId="34" fillId="0" borderId="0" xfId="0" applyFont="1" applyFill="1" applyAlignment="1">
      <alignment horizontal="center"/>
    </xf>
    <xf numFmtId="0" fontId="35" fillId="0" borderId="0" xfId="0" applyFont="1" applyFill="1" applyAlignment="1">
      <alignment horizontal="center" vertical="center"/>
    </xf>
    <xf numFmtId="0" fontId="36" fillId="0" borderId="0" xfId="0" applyFont="1" applyFill="1" applyAlignment="1">
      <alignment horizontal="center"/>
    </xf>
    <xf numFmtId="0" fontId="37" fillId="0" borderId="0" xfId="0" applyFont="1" applyFill="1" applyAlignment="1">
      <alignment horizontal="center"/>
    </xf>
    <xf numFmtId="0" fontId="38" fillId="0" borderId="0" xfId="0" applyFont="1" applyFill="1" applyBorder="1" applyAlignment="1" applyProtection="1">
      <alignment horizontal="center" vertical="center"/>
    </xf>
    <xf numFmtId="49" fontId="16" fillId="0" borderId="1" xfId="191" applyNumberFormat="1" applyFont="1" applyFill="1" applyBorder="1" applyAlignment="1" applyProtection="1" quotePrefix="1">
      <alignment horizontal="center" vertical="center"/>
    </xf>
    <xf numFmtId="0" fontId="12" fillId="0" borderId="1" xfId="196" applyFont="1" applyFill="1" applyBorder="1" applyAlignment="1" applyProtection="1" quotePrefix="1">
      <alignment horizontal="center" vertical="center" wrapText="1"/>
    </xf>
    <xf numFmtId="49" fontId="12" fillId="0" borderId="1" xfId="0" applyNumberFormat="1" applyFont="1" applyFill="1" applyBorder="1" applyAlignment="1" applyProtection="1" quotePrefix="1">
      <alignment horizontal="center" vertical="center" wrapText="1"/>
    </xf>
  </cellXfs>
  <cellStyles count="2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T_Style?CF_Style_0" xfId="49"/>
    <cellStyle name="_Book1_3" xfId="50"/>
    <cellStyle name="_ET_STYLE_NoName_00__Book1" xfId="51"/>
    <cellStyle name="_ET_STYLE_NoName_00__Sheet3" xfId="52"/>
    <cellStyle name="_ET_STYLE_NoName_00__县公司" xfId="53"/>
    <cellStyle name="_弱电系统设备配置报价清单" xfId="54"/>
    <cellStyle name="20% - Accent2 3 2" xfId="55"/>
    <cellStyle name="20% - Accent3 2" xfId="56"/>
    <cellStyle name="20% - Accent4 3 2" xfId="57"/>
    <cellStyle name="20% - Accent5 2 3" xfId="58"/>
    <cellStyle name="20% - 强调文字颜色 1 2" xfId="59"/>
    <cellStyle name="20% - 强调文字颜色 2 2" xfId="60"/>
    <cellStyle name="20% - 强调文字颜色 3 2" xfId="61"/>
    <cellStyle name="20% - 强调文字颜色 5 2" xfId="62"/>
    <cellStyle name="20% - 强调文字颜色 6 2" xfId="63"/>
    <cellStyle name="20% - 着色 1" xfId="64"/>
    <cellStyle name="20% - 着色 6" xfId="65"/>
    <cellStyle name="40% - Accent1" xfId="66"/>
    <cellStyle name="40% - Accent2 3 2" xfId="67"/>
    <cellStyle name="40% - Accent3" xfId="68"/>
    <cellStyle name="40% - Accent6 2 3" xfId="69"/>
    <cellStyle name="40% - 强调文字颜色 1 2" xfId="70"/>
    <cellStyle name="40% - 强调文字颜色 2 2" xfId="71"/>
    <cellStyle name="40% - 强调文字颜色 3 2" xfId="72"/>
    <cellStyle name="40% - 强调文字颜色 4 2" xfId="73"/>
    <cellStyle name="40% - 强调文字颜色 6 2" xfId="74"/>
    <cellStyle name="60% - Accent1 2 3" xfId="75"/>
    <cellStyle name="60% - Accent3 3 2" xfId="76"/>
    <cellStyle name="60% - Accent6" xfId="77"/>
    <cellStyle name="60% - 强调文字颜色 1 2" xfId="78"/>
    <cellStyle name="60% - 强调文字颜色 2 2" xfId="79"/>
    <cellStyle name="60% - 强调文字颜色 3 2" xfId="80"/>
    <cellStyle name="60% - 强调文字颜色 4 2" xfId="81"/>
    <cellStyle name="60% - 强调文字颜色 4 3" xfId="82"/>
    <cellStyle name="60% - 强调文字颜色 5 2" xfId="83"/>
    <cellStyle name="60% - 强调文字颜色 6 2" xfId="84"/>
    <cellStyle name="60% - 着色 2" xfId="85"/>
    <cellStyle name="6mal" xfId="86"/>
    <cellStyle name="Accent1 - 20% 2 2" xfId="87"/>
    <cellStyle name="Accent1 5" xfId="88"/>
    <cellStyle name="Accent2 - 40%" xfId="89"/>
    <cellStyle name="Accent2 - 60%" xfId="90"/>
    <cellStyle name="Accent2 2 2" xfId="91"/>
    <cellStyle name="Accent3 - 40% 2 3" xfId="92"/>
    <cellStyle name="Accent3 - 60% 3" xfId="93"/>
    <cellStyle name="Accent5 - 20%" xfId="94"/>
    <cellStyle name="Accent5 - 60% 2 3" xfId="95"/>
    <cellStyle name="Accent5 2 2" xfId="96"/>
    <cellStyle name="Accent6 - 20% 2 2" xfId="97"/>
    <cellStyle name="Accent6 - 40% 2 3" xfId="98"/>
    <cellStyle name="Accent6 - 60% 2" xfId="99"/>
    <cellStyle name="Accent6 4" xfId="100"/>
    <cellStyle name="args.style" xfId="101"/>
    <cellStyle name="Black" xfId="102"/>
    <cellStyle name="Border" xfId="103"/>
    <cellStyle name="Calc Currency (0)" xfId="104"/>
    <cellStyle name="Check Cell 3 2" xfId="105"/>
    <cellStyle name="ColLevel_0" xfId="106"/>
    <cellStyle name="comma zerodec" xfId="107"/>
    <cellStyle name="Comma_!!!GO" xfId="108"/>
    <cellStyle name="comma-d" xfId="109"/>
    <cellStyle name="Currency [0]" xfId="110"/>
    <cellStyle name="Currency_!!!GO" xfId="111"/>
    <cellStyle name="Currency1" xfId="112"/>
    <cellStyle name="Date" xfId="113"/>
    <cellStyle name="Dezimal [0]_laroux" xfId="114"/>
    <cellStyle name="Dollar (zero dec)" xfId="115"/>
    <cellStyle name="Euro" xfId="116"/>
    <cellStyle name="Explanatory Text 3" xfId="117"/>
    <cellStyle name="Fixed" xfId="118"/>
    <cellStyle name="Followed Hyperlink_AheadBehind.xls Chart 23" xfId="119"/>
    <cellStyle name="Grey" xfId="120"/>
    <cellStyle name="Header1" xfId="121"/>
    <cellStyle name="Header2" xfId="122"/>
    <cellStyle name="Heading 1" xfId="123"/>
    <cellStyle name="Heading 2 2 3" xfId="124"/>
    <cellStyle name="Heading 3" xfId="125"/>
    <cellStyle name="Heading 4" xfId="126"/>
    <cellStyle name="HEADING1" xfId="127"/>
    <cellStyle name="HEADING2" xfId="128"/>
    <cellStyle name="Hyperlink_AheadBehind.xls Chart 23" xfId="129"/>
    <cellStyle name="Input [yellow]" xfId="130"/>
    <cellStyle name="Input 2" xfId="131"/>
    <cellStyle name="Input Cells" xfId="132"/>
    <cellStyle name="Linked Cells" xfId="133"/>
    <cellStyle name="Millares [0]_96 Risk" xfId="134"/>
    <cellStyle name="Millares_96 Risk" xfId="135"/>
    <cellStyle name="Milliers_!!!GO" xfId="136"/>
    <cellStyle name="Moneda [0]_96 Risk" xfId="137"/>
    <cellStyle name="Moneda_96 Risk" xfId="138"/>
    <cellStyle name="Mon閠aire [0]_!!!GO" xfId="139"/>
    <cellStyle name="Mon閠aire_!!!GO" xfId="140"/>
    <cellStyle name="no dec" xfId="141"/>
    <cellStyle name="Non défini" xfId="142"/>
    <cellStyle name="Norma,_laroux_4_营业在建 (2)_E21" xfId="143"/>
    <cellStyle name="Normal - Style1" xfId="144"/>
    <cellStyle name="Note 2 3" xfId="145"/>
    <cellStyle name="Output 3 2" xfId="146"/>
    <cellStyle name="per.style" xfId="147"/>
    <cellStyle name="Percent [2]" xfId="148"/>
    <cellStyle name="Percent_!!!GO" xfId="149"/>
    <cellStyle name="Pourcentage_pldt" xfId="150"/>
    <cellStyle name="PSChar" xfId="151"/>
    <cellStyle name="PSDate" xfId="152"/>
    <cellStyle name="PSDec" xfId="153"/>
    <cellStyle name="PSHeading" xfId="154"/>
    <cellStyle name="PSInt" xfId="155"/>
    <cellStyle name="PSSpacer" xfId="156"/>
    <cellStyle name="Red" xfId="157"/>
    <cellStyle name="RowLevel_0" xfId="158"/>
    <cellStyle name="sstot" xfId="159"/>
    <cellStyle name="Standard_AREAS" xfId="160"/>
    <cellStyle name="Total" xfId="161"/>
    <cellStyle name="Tusental (0)_pldt" xfId="162"/>
    <cellStyle name="Tusental_pldt" xfId="163"/>
    <cellStyle name="Valuta (0)_pldt" xfId="164"/>
    <cellStyle name="Valuta_pldt" xfId="165"/>
    <cellStyle name="百分比 3 2 2" xfId="166"/>
    <cellStyle name="百分比 4" xfId="167"/>
    <cellStyle name="捠壿 [0.00]_Region Orders (2)" xfId="168"/>
    <cellStyle name="捠壿_Region Orders (2)" xfId="169"/>
    <cellStyle name="编号" xfId="170"/>
    <cellStyle name="标题 1 2" xfId="171"/>
    <cellStyle name="标题 2 2" xfId="172"/>
    <cellStyle name="标题 3 2" xfId="173"/>
    <cellStyle name="标题 4 2" xfId="174"/>
    <cellStyle name="标题 5 3 2" xfId="175"/>
    <cellStyle name="标题1" xfId="176"/>
    <cellStyle name="表标题 2 2" xfId="177"/>
    <cellStyle name="部门" xfId="178"/>
    <cellStyle name="差_05玉溪 2 2" xfId="179"/>
    <cellStyle name="差_2006年在职人员情况 3" xfId="180"/>
    <cellStyle name="差_530629_2006年县级财政报表附表 2 3" xfId="181"/>
    <cellStyle name="差_5334_2006年迪庆县级财政报表附表 2" xfId="182"/>
    <cellStyle name="差_Book1" xfId="183"/>
    <cellStyle name="差_Book1_1 2 2" xfId="184"/>
    <cellStyle name="差_Book2" xfId="185"/>
    <cellStyle name="差_JH-1清单(清单）" xfId="186"/>
    <cellStyle name="差_单位2 3 2" xfId="187"/>
    <cellStyle name="差_奖励补助测算7.23 2" xfId="188"/>
    <cellStyle name="差_教师绩效工资测算表（离退休按各地上报数测算）2009年1月1日" xfId="189"/>
    <cellStyle name="常规 10" xfId="190"/>
    <cellStyle name="常规 10 2" xfId="191"/>
    <cellStyle name="常规 13 2" xfId="192"/>
    <cellStyle name="常规 14" xfId="193"/>
    <cellStyle name="常规 16" xfId="194"/>
    <cellStyle name="常规 2 11" xfId="195"/>
    <cellStyle name="常规 2 11 2" xfId="196"/>
    <cellStyle name="常规 2 6" xfId="197"/>
    <cellStyle name="常规 3 2 3" xfId="198"/>
    <cellStyle name="常规 5" xfId="199"/>
    <cellStyle name="常规 8" xfId="200"/>
    <cellStyle name="常规_苏州市轨道交通1号线II-TS-13标星海街站 2" xfId="201"/>
    <cellStyle name="超级链接 2" xfId="202"/>
    <cellStyle name="分级显示行_1_13区汇总" xfId="203"/>
    <cellStyle name="分级显示列_1_Book1" xfId="204"/>
    <cellStyle name="归盒啦_95" xfId="205"/>
    <cellStyle name="好_05玉溪" xfId="206"/>
    <cellStyle name="好_2006年在职人员情况 2" xfId="207"/>
    <cellStyle name="好_530629_2006年县级财政报表附表 2 3" xfId="208"/>
    <cellStyle name="好_5334_2006年迪庆县级财政报表附表 3" xfId="209"/>
    <cellStyle name="好_Book1" xfId="210"/>
    <cellStyle name="好_Book1_银行账户情况表_2010年12月 2 2" xfId="211"/>
    <cellStyle name="好_JH-1清单(清单）" xfId="212"/>
    <cellStyle name="好_单位2 2 2" xfId="213"/>
    <cellStyle name="好_下半年禁毒办案经费分配2544.3万元" xfId="214"/>
    <cellStyle name="好_银行账户情况表_2010年12月 2" xfId="215"/>
    <cellStyle name="好_指标四 3 2" xfId="216"/>
    <cellStyle name="后继超链接 2 2" xfId="217"/>
    <cellStyle name="汇总 2" xfId="218"/>
    <cellStyle name="汇总 3" xfId="219"/>
    <cellStyle name="貨幣 [0]_SGV" xfId="220"/>
    <cellStyle name="貨幣_SGV" xfId="221"/>
    <cellStyle name="计算 2" xfId="222"/>
    <cellStyle name="计算 3" xfId="223"/>
    <cellStyle name="检查单元格 2" xfId="224"/>
    <cellStyle name="解释性文本 2" xfId="225"/>
    <cellStyle name="借出原因" xfId="226"/>
    <cellStyle name="警告文本 2" xfId="227"/>
    <cellStyle name="警告文本 3" xfId="228"/>
    <cellStyle name="链接单元格 2" xfId="229"/>
    <cellStyle name="链接单元格 3" xfId="230"/>
    <cellStyle name="霓付 [0]_ +Foil &amp; -FOIL &amp; PAPER" xfId="231"/>
    <cellStyle name="霓付_ +Foil &amp; -FOIL &amp; PAPER" xfId="232"/>
    <cellStyle name="烹拳 [0]_ +Foil &amp; -FOIL &amp; PAPER" xfId="233"/>
    <cellStyle name="烹拳_ +Foil &amp; -FOIL &amp; PAPER" xfId="234"/>
    <cellStyle name="普通_ 白土" xfId="235"/>
    <cellStyle name="千分位[0]_ 白土" xfId="236"/>
    <cellStyle name="千分位_ 白土" xfId="237"/>
    <cellStyle name="千位_ 方正PC" xfId="238"/>
    <cellStyle name="千位分隔 2" xfId="239"/>
    <cellStyle name="千位分隔 3" xfId="240"/>
    <cellStyle name="千位分隔[0] 2" xfId="241"/>
    <cellStyle name="钎霖_4岿角利" xfId="242"/>
    <cellStyle name="强调 1 2 2" xfId="243"/>
    <cellStyle name="强调 2" xfId="244"/>
    <cellStyle name="强调 3" xfId="245"/>
    <cellStyle name="强调文字颜色 1 2" xfId="246"/>
    <cellStyle name="强调文字颜色 2 2" xfId="247"/>
    <cellStyle name="强调文字颜色 3 2" xfId="248"/>
    <cellStyle name="强调文字颜色 6 2" xfId="249"/>
    <cellStyle name="日期" xfId="250"/>
    <cellStyle name="商品名称" xfId="251"/>
    <cellStyle name="适中 2" xfId="252"/>
    <cellStyle name="适中 4" xfId="253"/>
    <cellStyle name="输出 2" xfId="254"/>
    <cellStyle name="输入 2" xfId="255"/>
    <cellStyle name="数量" xfId="256"/>
    <cellStyle name="数字 3 2" xfId="257"/>
    <cellStyle name="未定义" xfId="258"/>
    <cellStyle name="小数 2" xfId="259"/>
    <cellStyle name="昗弨_Pacific Region P&amp;L" xfId="260"/>
    <cellStyle name="着色 1" xfId="261"/>
    <cellStyle name="着色 2" xfId="262"/>
    <cellStyle name="着色 3" xfId="263"/>
    <cellStyle name="着色 5" xfId="264"/>
    <cellStyle name="着色 6" xfId="265"/>
    <cellStyle name="注释 3" xfId="266"/>
    <cellStyle name="콤마 [0]_BOILER-CO1" xfId="267"/>
    <cellStyle name="콤마_BOILER-CO1" xfId="268"/>
    <cellStyle name="통화_BOILER-CO1" xfId="269"/>
    <cellStyle name="표준_0N-HANDLING " xfId="27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446"/>
  <sheetViews>
    <sheetView view="pageBreakPreview" zoomScale="70" zoomScaleNormal="100" topLeftCell="A9" workbookViewId="0">
      <selection activeCell="A11" sqref="A11"/>
    </sheetView>
  </sheetViews>
  <sheetFormatPr defaultColWidth="8.625" defaultRowHeight="15.6"/>
  <cols>
    <col min="1" max="1" width="99.5" style="238" customWidth="1"/>
    <col min="2" max="32" width="9" style="238"/>
    <col min="33" max="16384" width="8.625" style="238"/>
  </cols>
  <sheetData>
    <row r="1" ht="30" customHeight="1"/>
    <row r="2" ht="65.25" customHeight="1" spans="1:1">
      <c r="A2" s="239" t="s">
        <v>0</v>
      </c>
    </row>
    <row r="3" ht="38.25" customHeight="1" spans="1:1">
      <c r="A3" s="240"/>
    </row>
    <row r="4" ht="45" customHeight="1" spans="1:1">
      <c r="A4" s="241"/>
    </row>
    <row r="5" ht="45" customHeight="1" spans="1:1">
      <c r="A5" s="241"/>
    </row>
    <row r="6" ht="43.5" customHeight="1" spans="1:1">
      <c r="A6" s="242"/>
    </row>
    <row r="7" ht="54" customHeight="1" spans="1:1">
      <c r="A7" s="243" t="s">
        <v>1</v>
      </c>
    </row>
    <row r="8" ht="54" customHeight="1" spans="1:1">
      <c r="A8" s="243" t="s">
        <v>2</v>
      </c>
    </row>
    <row r="9" ht="54" customHeight="1" spans="1:1">
      <c r="A9" s="243" t="s">
        <v>3</v>
      </c>
    </row>
    <row r="10" ht="54" customHeight="1" spans="1:1">
      <c r="A10" s="243" t="s">
        <v>4</v>
      </c>
    </row>
    <row r="11" ht="54" customHeight="1" spans="1:1">
      <c r="A11" s="243" t="s">
        <v>5</v>
      </c>
    </row>
    <row r="12" ht="79" customHeight="1" spans="1:1">
      <c r="A12" s="243"/>
    </row>
    <row r="13" ht="74.25" customHeight="1" spans="1:1">
      <c r="A13" s="244"/>
    </row>
    <row r="14" ht="30" customHeight="1" spans="1:1">
      <c r="A14" s="245"/>
    </row>
    <row r="15" ht="30" customHeight="1" spans="1:1">
      <c r="A15" s="246" t="s">
        <v>6</v>
      </c>
    </row>
    <row r="16" ht="30" customHeight="1" spans="1:1">
      <c r="A16" s="246" t="s">
        <v>7</v>
      </c>
    </row>
    <row r="17" ht="30" customHeight="1" spans="1:1">
      <c r="A17" s="246" t="s">
        <v>8</v>
      </c>
    </row>
    <row r="18" ht="30" customHeight="1"/>
    <row r="19" ht="30" customHeight="1"/>
    <row r="21" ht="102.75" customHeight="1"/>
    <row r="22" s="191" customFormat="1" ht="49.5" customHeight="1"/>
    <row r="23" ht="49.5" customHeight="1"/>
    <row r="24" ht="49.5" customHeight="1"/>
    <row r="25" ht="49.5" customHeight="1"/>
    <row r="26" ht="49.5" customHeight="1"/>
    <row r="27" ht="49.5" customHeight="1"/>
    <row r="28" ht="49.5" customHeight="1"/>
    <row r="29" ht="49.5" customHeight="1"/>
    <row r="30" ht="49.5" customHeight="1"/>
    <row r="31" s="191" customFormat="1" ht="49.5" customHeight="1"/>
    <row r="32" s="191" customFormat="1" ht="49.5" customHeight="1"/>
    <row r="33" s="191" customFormat="1" ht="49.5"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row r="51" ht="39" customHeight="1"/>
    <row r="52" ht="39" customHeight="1"/>
    <row r="53" ht="39" customHeight="1"/>
    <row r="54" ht="39" customHeight="1"/>
    <row r="55" ht="39" customHeight="1"/>
    <row r="56" ht="39" customHeight="1"/>
    <row r="57" ht="39" customHeight="1"/>
    <row r="58" ht="39" customHeight="1"/>
    <row r="59" ht="39" customHeight="1"/>
    <row r="60" ht="39" customHeight="1"/>
    <row r="61" ht="39" customHeight="1"/>
    <row r="62" ht="39" customHeight="1"/>
    <row r="63" ht="39" customHeight="1"/>
    <row r="64" ht="39" customHeight="1"/>
    <row r="65" ht="39" customHeight="1"/>
    <row r="66" ht="39" customHeight="1"/>
    <row r="67" ht="39" customHeight="1"/>
    <row r="68" ht="39" customHeight="1"/>
    <row r="69" ht="39" customHeight="1"/>
    <row r="70" ht="39" customHeight="1"/>
    <row r="71" ht="39" customHeight="1"/>
    <row r="72" ht="39" customHeight="1"/>
    <row r="73" ht="39" customHeight="1"/>
    <row r="74" ht="39" customHeight="1"/>
    <row r="75" ht="39" customHeight="1"/>
    <row r="76" ht="39" customHeight="1"/>
    <row r="77" ht="39" customHeight="1"/>
    <row r="78" ht="39" customHeight="1"/>
    <row r="79" ht="39" customHeight="1"/>
    <row r="80" s="236" customFormat="1" ht="39" customHeight="1"/>
    <row r="81" s="236" customFormat="1" ht="39" customHeight="1"/>
    <row r="82" s="236" customFormat="1" ht="39" customHeight="1"/>
    <row r="83" s="236" customFormat="1" ht="39" customHeight="1"/>
    <row r="84" s="236" customFormat="1" ht="39" customHeight="1"/>
    <row r="85" s="236" customFormat="1" ht="39" customHeight="1"/>
    <row r="86" s="236" customFormat="1" ht="39" customHeight="1"/>
    <row r="87" s="236" customFormat="1" ht="39" customHeight="1"/>
    <row r="88" s="236" customFormat="1" ht="39" customHeight="1"/>
    <row r="89" s="236" customFormat="1" ht="39" customHeight="1"/>
    <row r="90" s="236" customFormat="1" ht="39" customHeight="1"/>
    <row r="91" s="236" customFormat="1" ht="39" customHeight="1"/>
    <row r="92" s="236" customFormat="1" ht="39" customHeight="1"/>
    <row r="93" s="236" customFormat="1" ht="39" customHeight="1"/>
    <row r="94" s="236" customFormat="1" ht="39" customHeight="1"/>
    <row r="95" s="236" customFormat="1" ht="39" customHeight="1"/>
    <row r="96" s="236" customFormat="1" ht="57" customHeight="1"/>
    <row r="97" s="236" customFormat="1" ht="39" customHeight="1"/>
    <row r="98" s="236" customFormat="1" ht="39" customHeight="1"/>
    <row r="99" s="236" customFormat="1" ht="39" customHeight="1"/>
    <row r="100" s="236" customFormat="1" ht="39" customHeight="1"/>
    <row r="101" s="236" customFormat="1" ht="39" customHeight="1"/>
    <row r="102" s="236" customFormat="1" ht="39" customHeight="1"/>
    <row r="103" s="236" customFormat="1" ht="39" customHeight="1"/>
    <row r="104" s="236" customFormat="1" ht="39" customHeight="1"/>
    <row r="105" s="236" customFormat="1" ht="39" customHeight="1"/>
    <row r="106" s="236" customFormat="1" ht="39" customHeight="1"/>
    <row r="107" s="236" customFormat="1" ht="39" customHeight="1"/>
    <row r="108" s="236" customFormat="1" ht="39" customHeight="1"/>
    <row r="109" s="236" customFormat="1" ht="39" customHeight="1"/>
    <row r="110" s="236" customFormat="1" ht="39" customHeight="1"/>
    <row r="111" s="236" customFormat="1" ht="39" customHeight="1"/>
    <row r="112" s="236" customFormat="1"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39" customHeight="1"/>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39" customHeight="1"/>
    <row r="172" ht="39" customHeight="1"/>
    <row r="173" ht="39" customHeight="1"/>
    <row r="174" ht="39" customHeight="1"/>
    <row r="175" ht="39" customHeight="1"/>
    <row r="176" ht="39" customHeight="1"/>
    <row r="177" ht="39" customHeight="1"/>
    <row r="178" ht="39" customHeight="1"/>
    <row r="179" ht="39" customHeight="1"/>
    <row r="180" ht="58.5"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39" customHeight="1"/>
    <row r="203" ht="39" customHeight="1"/>
    <row r="204" ht="39" customHeight="1"/>
    <row r="205" ht="58.5" customHeight="1"/>
    <row r="206" ht="63" customHeight="1"/>
    <row r="207" ht="39" customHeight="1"/>
    <row r="208" ht="39" customHeight="1"/>
    <row r="209" ht="39" customHeight="1"/>
    <row r="210" ht="39" customHeight="1"/>
    <row r="211" ht="39" customHeight="1"/>
    <row r="212" ht="39" customHeight="1"/>
    <row r="213" ht="39" customHeight="1"/>
    <row r="214" ht="39" customHeight="1"/>
    <row r="215" ht="39" customHeight="1"/>
    <row r="216" ht="66" customHeight="1"/>
    <row r="217" ht="60" customHeight="1"/>
    <row r="218" ht="58.5" customHeight="1"/>
    <row r="219" ht="58.5" customHeight="1"/>
    <row r="220" ht="70.5"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39" customHeight="1"/>
    <row r="274" ht="39" customHeight="1"/>
    <row r="275" ht="39" customHeight="1"/>
    <row r="276" ht="54"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39" customHeight="1"/>
    <row r="290" ht="39" customHeight="1"/>
    <row r="291" ht="39" customHeight="1"/>
    <row r="292" ht="60"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ht="39" customHeight="1"/>
    <row r="320" ht="39" customHeight="1"/>
    <row r="321" ht="39" customHeight="1"/>
    <row r="322" s="237" customFormat="1" ht="39" customHeight="1"/>
    <row r="323" s="237" customFormat="1" ht="39" customHeight="1"/>
    <row r="324" s="237" customFormat="1" ht="39" customHeight="1"/>
    <row r="325" s="237" customFormat="1" ht="39" customHeight="1"/>
    <row r="326" s="237" customFormat="1" ht="39" customHeight="1"/>
    <row r="327" s="237" customFormat="1" ht="39" customHeight="1"/>
    <row r="328" s="237" customFormat="1" ht="39" customHeight="1"/>
    <row r="329" s="237" customFormat="1" ht="39" customHeight="1"/>
    <row r="330" s="237" customFormat="1" ht="39" customHeight="1"/>
    <row r="331" s="237" customFormat="1" ht="39" customHeight="1"/>
    <row r="332" s="237" customFormat="1" ht="39" customHeight="1"/>
    <row r="333" s="237" customFormat="1" ht="39" customHeight="1"/>
    <row r="334" s="237" customFormat="1" ht="39" customHeight="1"/>
    <row r="335" s="237" customFormat="1" ht="39" customHeight="1"/>
    <row r="336" s="237" customFormat="1" ht="39" customHeight="1"/>
    <row r="337" s="237" customFormat="1" ht="39" customHeight="1"/>
    <row r="338" s="237" customFormat="1" ht="39" customHeight="1"/>
    <row r="339" s="237" customFormat="1" ht="39" customHeight="1"/>
    <row r="340" s="237" customFormat="1" ht="39" customHeight="1"/>
    <row r="341" s="237" customFormat="1" ht="39" customHeight="1"/>
    <row r="342" s="237" customFormat="1" ht="39" customHeight="1"/>
    <row r="343" s="237" customFormat="1" ht="39" customHeight="1"/>
    <row r="344" s="237" customFormat="1" ht="39" customHeight="1"/>
    <row r="345" s="237" customFormat="1" ht="39" customHeight="1"/>
    <row r="346" s="237" customFormat="1" ht="39" customHeight="1"/>
    <row r="347" s="237" customFormat="1" ht="39" customHeight="1"/>
    <row r="348" s="237" customFormat="1" ht="39" customHeight="1"/>
    <row r="349" s="237" customFormat="1" ht="39" customHeight="1"/>
    <row r="350" s="237" customFormat="1" ht="39" customHeight="1"/>
    <row r="351" s="237" customFormat="1" ht="39" customHeight="1"/>
    <row r="352" s="237" customFormat="1" ht="39" customHeight="1"/>
    <row r="353" s="237" customFormat="1" ht="39" customHeight="1"/>
    <row r="354" s="237" customFormat="1" ht="39" customHeight="1"/>
    <row r="355" s="237" customFormat="1" ht="39" customHeight="1"/>
    <row r="356" s="237" customFormat="1" ht="39" customHeight="1"/>
    <row r="357" s="237" customFormat="1" ht="39" customHeight="1"/>
    <row r="358" s="237" customFormat="1" ht="39" customHeight="1"/>
    <row r="359" s="237" customFormat="1" ht="39" customHeight="1"/>
    <row r="360" s="237" customFormat="1" ht="39" customHeight="1"/>
    <row r="361" s="237" customFormat="1" ht="39" customHeight="1"/>
    <row r="362" s="237" customFormat="1" ht="39" customHeight="1"/>
    <row r="363" s="237" customFormat="1" ht="39" customHeight="1"/>
    <row r="364" s="237" customFormat="1" ht="39" customHeight="1"/>
    <row r="365" s="237" customFormat="1" ht="39" customHeight="1"/>
    <row r="366" s="237" customFormat="1" ht="39" customHeight="1"/>
    <row r="367" s="237" customFormat="1" ht="39" customHeight="1"/>
    <row r="368" s="237" customFormat="1" ht="39" customHeight="1"/>
    <row r="369" s="237" customFormat="1" ht="39" customHeight="1"/>
    <row r="370" s="237" customFormat="1" ht="39" customHeight="1"/>
    <row r="371" s="237" customFormat="1" ht="39" customHeight="1"/>
    <row r="372" s="237" customFormat="1" ht="39" customHeight="1"/>
    <row r="373" s="237" customFormat="1" ht="39" customHeight="1"/>
    <row r="374" s="237" customFormat="1" ht="39" customHeight="1"/>
    <row r="375" s="237" customFormat="1" ht="39" customHeight="1"/>
    <row r="376" s="237" customFormat="1" ht="39" customHeight="1"/>
    <row r="377" s="237" customFormat="1" ht="39" customHeight="1"/>
    <row r="378" s="237" customFormat="1" ht="39" customHeight="1"/>
    <row r="379" s="237" customFormat="1" ht="39" customHeight="1"/>
    <row r="380" s="237" customFormat="1" ht="39" customHeight="1"/>
    <row r="381" s="237" customFormat="1" ht="39" customHeight="1"/>
    <row r="382" s="237" customFormat="1" ht="39" customHeight="1"/>
    <row r="383" s="237" customFormat="1" ht="39" customHeight="1"/>
    <row r="384" s="237" customFormat="1" ht="39" customHeight="1"/>
    <row r="385" s="237" customFormat="1" ht="39" customHeight="1"/>
    <row r="386" s="237" customFormat="1" ht="39" customHeight="1"/>
    <row r="387" s="237" customFormat="1" ht="39" customHeight="1"/>
    <row r="388" s="237" customFormat="1" ht="39" customHeight="1"/>
    <row r="389" s="237" customFormat="1" ht="39" customHeight="1"/>
    <row r="390" s="237" customFormat="1" ht="39" customHeight="1"/>
    <row r="391" s="237" customFormat="1" ht="39" customHeight="1"/>
    <row r="392" s="237" customFormat="1" ht="39" customHeight="1"/>
    <row r="393" s="237" customFormat="1" ht="39" customHeight="1"/>
    <row r="394" s="237" customFormat="1" ht="39" customHeight="1"/>
    <row r="395" s="237" customFormat="1" ht="39" customHeight="1"/>
    <row r="396" s="237" customFormat="1" ht="39" customHeight="1"/>
    <row r="397" s="237" customFormat="1" ht="39" customHeight="1"/>
    <row r="398" s="237" customFormat="1" ht="39" customHeight="1"/>
    <row r="399" s="237" customFormat="1" ht="39" customHeight="1"/>
    <row r="400" s="237" customFormat="1" ht="39" customHeight="1"/>
    <row r="401" s="237" customFormat="1" ht="39" customHeight="1"/>
    <row r="402" s="237" customFormat="1" ht="39" customHeight="1"/>
    <row r="403" s="237" customFormat="1" ht="39" customHeight="1"/>
    <row r="404" s="237" customFormat="1" ht="39" customHeight="1"/>
    <row r="405" s="237" customFormat="1" ht="39" customHeight="1"/>
    <row r="406" s="237" customFormat="1" ht="39" customHeight="1"/>
    <row r="407" s="237" customFormat="1" ht="39" customHeight="1"/>
    <row r="408" s="237" customFormat="1" ht="39" customHeight="1"/>
    <row r="409" s="237" customFormat="1" ht="34.5" customHeight="1"/>
    <row r="410" s="237" customFormat="1" ht="34.5" customHeight="1"/>
    <row r="411" s="237" customFormat="1" ht="34.5" customHeight="1"/>
    <row r="412" s="237" customFormat="1" ht="34.5" customHeight="1"/>
    <row r="413" s="237" customFormat="1" ht="34.5" customHeight="1"/>
    <row r="414" s="237" customFormat="1" ht="34.5" customHeight="1"/>
    <row r="415" s="237" customFormat="1" ht="34.5" customHeight="1"/>
    <row r="416" s="237" customFormat="1" ht="34.5" customHeight="1"/>
    <row r="417" s="237" customFormat="1" ht="34.5" customHeight="1"/>
    <row r="418" s="237" customFormat="1" ht="34.5" customHeight="1"/>
    <row r="419" s="237" customFormat="1" ht="34.5" customHeight="1"/>
    <row r="420" s="237" customFormat="1" ht="34.5" customHeight="1"/>
    <row r="421" s="237" customFormat="1" ht="34.5" customHeight="1"/>
    <row r="422" s="237" customFormat="1" ht="34.5" customHeight="1"/>
    <row r="423" s="237" customFormat="1" ht="34.5" customHeight="1"/>
    <row r="424" s="237" customFormat="1" ht="34.5" customHeight="1"/>
    <row r="425" s="237" customFormat="1" ht="34.5" customHeight="1"/>
    <row r="426" s="237" customFormat="1" ht="34.5" customHeight="1"/>
    <row r="427" s="237" customFormat="1" ht="34.5" customHeight="1"/>
    <row r="428" s="237" customFormat="1" ht="34.5" customHeight="1"/>
    <row r="429" s="237" customFormat="1" ht="34.5" customHeight="1"/>
    <row r="430" s="237" customFormat="1" ht="34.5" customHeight="1"/>
    <row r="431" s="237" customFormat="1" ht="34.5" customHeight="1"/>
    <row r="432" s="237" customFormat="1" ht="34.5" customHeight="1"/>
    <row r="433" s="237" customFormat="1" ht="34.5" customHeight="1"/>
    <row r="434" s="237" customFormat="1" ht="34.5" customHeight="1"/>
    <row r="435" s="237" customFormat="1" ht="34.5" customHeight="1"/>
    <row r="436" s="237" customFormat="1" ht="34.5" customHeight="1"/>
    <row r="437" s="237" customFormat="1" ht="34.5" customHeight="1"/>
    <row r="438" s="237" customFormat="1" ht="34.5" customHeight="1"/>
    <row r="439" s="237" customFormat="1" ht="34.5" customHeight="1"/>
    <row r="440" s="237" customFormat="1" ht="34.5" customHeight="1"/>
    <row r="441" s="237" customFormat="1" ht="34.5" customHeight="1"/>
    <row r="442" s="237" customFormat="1" ht="34.5" customHeight="1"/>
    <row r="443" s="237" customFormat="1" ht="34.5" customHeight="1"/>
    <row r="444" s="237" customFormat="1" ht="34.5" customHeight="1"/>
    <row r="445" s="237" customFormat="1" ht="34.5" customHeight="1"/>
    <row r="446" s="237" customFormat="1" ht="34.5" customHeight="1"/>
  </sheetData>
  <sheetProtection formatColumns="0" formatRows="0"/>
  <printOptions horizontalCentered="1"/>
  <pageMargins left="0.75" right="0.75" top="0.79" bottom="0.79" header="0.51" footer="0.51"/>
  <pageSetup paperSize="9" scale="8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31"/>
  <sheetViews>
    <sheetView showGridLines="0" showZeros="0" tabSelected="1" view="pageBreakPreview" zoomScaleNormal="100" workbookViewId="0">
      <selection activeCell="M4" sqref="M4"/>
    </sheetView>
  </sheetViews>
  <sheetFormatPr defaultColWidth="8" defaultRowHeight="24" customHeight="1"/>
  <cols>
    <col min="1" max="1" width="11.625" style="208" customWidth="1"/>
    <col min="2" max="4" width="9" style="208" customWidth="1"/>
    <col min="5" max="5" width="7.25" style="208" customWidth="1"/>
    <col min="6" max="6" width="12.5" style="208" customWidth="1"/>
    <col min="7" max="7" width="11" style="208" customWidth="1"/>
    <col min="8" max="8" width="5.5" style="208" customWidth="1"/>
    <col min="9" max="9" width="8.375" style="208" customWidth="1"/>
    <col min="10" max="16384" width="8" style="208"/>
  </cols>
  <sheetData>
    <row r="1" ht="21.95" customHeight="1" spans="1:9">
      <c r="A1" s="209" t="s">
        <v>9</v>
      </c>
      <c r="B1" s="209"/>
      <c r="C1" s="209"/>
      <c r="D1" s="209"/>
      <c r="E1" s="209"/>
      <c r="F1" s="209"/>
      <c r="G1" s="209"/>
      <c r="H1" s="209"/>
      <c r="I1" s="209"/>
    </row>
    <row r="2" ht="17" customHeight="1" spans="1:9">
      <c r="A2" s="210"/>
      <c r="B2" s="210"/>
      <c r="C2" s="210"/>
      <c r="D2" s="210"/>
      <c r="E2" s="210"/>
      <c r="F2" s="210"/>
      <c r="G2" s="211"/>
      <c r="H2" s="211"/>
      <c r="I2" s="211"/>
    </row>
    <row r="3" ht="30" customHeight="1" spans="1:10">
      <c r="A3" s="212" t="s">
        <v>10</v>
      </c>
      <c r="B3" s="213"/>
      <c r="C3" s="213"/>
      <c r="D3" s="213"/>
      <c r="E3" s="213"/>
      <c r="F3" s="213"/>
      <c r="G3" s="214"/>
      <c r="H3" s="215"/>
      <c r="I3" s="229"/>
      <c r="J3" s="210"/>
    </row>
    <row r="4" ht="30.95" customHeight="1" spans="1:9">
      <c r="A4" s="216" t="s">
        <v>11</v>
      </c>
      <c r="B4" s="217"/>
      <c r="C4" s="217"/>
      <c r="D4" s="217"/>
      <c r="E4" s="217"/>
      <c r="F4" s="217"/>
      <c r="G4" s="217"/>
      <c r="H4" s="217"/>
      <c r="I4" s="230"/>
    </row>
    <row r="5" ht="23.1" customHeight="1" spans="1:9">
      <c r="A5" s="218" t="s">
        <v>12</v>
      </c>
      <c r="B5" s="219"/>
      <c r="C5" s="219"/>
      <c r="D5" s="219"/>
      <c r="E5" s="219"/>
      <c r="F5" s="219"/>
      <c r="G5" s="219"/>
      <c r="H5" s="219"/>
      <c r="I5" s="231"/>
    </row>
    <row r="6" ht="48" customHeight="1" spans="1:9">
      <c r="A6" s="216" t="s">
        <v>13</v>
      </c>
      <c r="B6" s="217"/>
      <c r="C6" s="217"/>
      <c r="D6" s="217"/>
      <c r="E6" s="217"/>
      <c r="F6" s="217"/>
      <c r="G6" s="217"/>
      <c r="H6" s="217"/>
      <c r="I6" s="230"/>
    </row>
    <row r="7" ht="25.5" customHeight="1" spans="1:9">
      <c r="A7" s="216" t="s">
        <v>14</v>
      </c>
      <c r="B7" s="217"/>
      <c r="C7" s="217"/>
      <c r="D7" s="217"/>
      <c r="E7" s="217"/>
      <c r="F7" s="217"/>
      <c r="G7" s="217"/>
      <c r="H7" s="217"/>
      <c r="I7" s="230"/>
    </row>
    <row r="8" ht="65.25" customHeight="1" spans="1:9">
      <c r="A8" s="216" t="s">
        <v>15</v>
      </c>
      <c r="B8" s="217"/>
      <c r="C8" s="217"/>
      <c r="D8" s="217"/>
      <c r="E8" s="217"/>
      <c r="F8" s="217"/>
      <c r="G8" s="217"/>
      <c r="H8" s="217"/>
      <c r="I8" s="230"/>
    </row>
    <row r="9" ht="43.5" customHeight="1" spans="1:9">
      <c r="A9" s="216" t="s">
        <v>16</v>
      </c>
      <c r="B9" s="217"/>
      <c r="C9" s="217"/>
      <c r="D9" s="217"/>
      <c r="E9" s="217"/>
      <c r="F9" s="217"/>
      <c r="G9" s="217"/>
      <c r="H9" s="217"/>
      <c r="I9" s="230"/>
    </row>
    <row r="10" ht="33" customHeight="1" spans="1:9">
      <c r="A10" s="216" t="s">
        <v>17</v>
      </c>
      <c r="B10" s="217"/>
      <c r="C10" s="217"/>
      <c r="D10" s="217"/>
      <c r="E10" s="217"/>
      <c r="F10" s="217"/>
      <c r="G10" s="217"/>
      <c r="H10" s="217"/>
      <c r="I10" s="230"/>
    </row>
    <row r="11" ht="33" customHeight="1" spans="1:9">
      <c r="A11" s="216" t="s">
        <v>18</v>
      </c>
      <c r="B11" s="217"/>
      <c r="C11" s="217"/>
      <c r="D11" s="217"/>
      <c r="E11" s="217"/>
      <c r="F11" s="217"/>
      <c r="G11" s="217"/>
      <c r="H11" s="217"/>
      <c r="I11" s="230"/>
    </row>
    <row r="12" ht="33" customHeight="1" spans="1:9">
      <c r="A12" s="216" t="s">
        <v>19</v>
      </c>
      <c r="B12" s="217"/>
      <c r="C12" s="217"/>
      <c r="D12" s="217"/>
      <c r="E12" s="217"/>
      <c r="F12" s="217"/>
      <c r="G12" s="217"/>
      <c r="H12" s="217"/>
      <c r="I12" s="230"/>
    </row>
    <row r="13" ht="20.25" customHeight="1" spans="1:9">
      <c r="A13" s="218" t="s">
        <v>20</v>
      </c>
      <c r="B13" s="219"/>
      <c r="C13" s="219"/>
      <c r="D13" s="219"/>
      <c r="E13" s="219"/>
      <c r="F13" s="219"/>
      <c r="G13" s="219"/>
      <c r="H13" s="219"/>
      <c r="I13" s="231"/>
    </row>
    <row r="14" ht="20.25" customHeight="1" spans="1:9">
      <c r="A14" s="216" t="s">
        <v>21</v>
      </c>
      <c r="B14" s="217"/>
      <c r="C14" s="217"/>
      <c r="D14" s="217"/>
      <c r="E14" s="217"/>
      <c r="F14" s="217"/>
      <c r="G14" s="217"/>
      <c r="H14" s="217"/>
      <c r="I14" s="230"/>
    </row>
    <row r="15" ht="47.25" customHeight="1" spans="1:9">
      <c r="A15" s="216" t="s">
        <v>22</v>
      </c>
      <c r="B15" s="217"/>
      <c r="C15" s="217"/>
      <c r="D15" s="217"/>
      <c r="E15" s="217"/>
      <c r="F15" s="217"/>
      <c r="G15" s="217"/>
      <c r="H15" s="217"/>
      <c r="I15" s="230"/>
    </row>
    <row r="16" ht="39" customHeight="1" spans="1:9">
      <c r="A16" s="216" t="s">
        <v>23</v>
      </c>
      <c r="B16" s="217"/>
      <c r="C16" s="217"/>
      <c r="D16" s="217"/>
      <c r="E16" s="217"/>
      <c r="F16" s="217"/>
      <c r="G16" s="217"/>
      <c r="H16" s="217"/>
      <c r="I16" s="230"/>
    </row>
    <row r="17" ht="30.75" customHeight="1" spans="1:9">
      <c r="A17" s="216" t="s">
        <v>24</v>
      </c>
      <c r="B17" s="217"/>
      <c r="C17" s="217"/>
      <c r="D17" s="217"/>
      <c r="E17" s="217"/>
      <c r="F17" s="217"/>
      <c r="G17" s="217"/>
      <c r="H17" s="217"/>
      <c r="I17" s="230"/>
    </row>
    <row r="18" ht="31.5" customHeight="1" spans="1:9">
      <c r="A18" s="216" t="s">
        <v>25</v>
      </c>
      <c r="B18" s="217"/>
      <c r="C18" s="217"/>
      <c r="D18" s="217"/>
      <c r="E18" s="217"/>
      <c r="F18" s="217"/>
      <c r="G18" s="217"/>
      <c r="H18" s="217"/>
      <c r="I18" s="230"/>
    </row>
    <row r="19" ht="18.75" customHeight="1" spans="1:9">
      <c r="A19" s="220" t="s">
        <v>26</v>
      </c>
      <c r="B19" s="221"/>
      <c r="C19" s="221"/>
      <c r="D19" s="221"/>
      <c r="E19" s="221"/>
      <c r="F19" s="221"/>
      <c r="G19" s="221"/>
      <c r="H19" s="221"/>
      <c r="I19" s="232"/>
    </row>
    <row r="20" ht="33.75" customHeight="1" spans="1:9">
      <c r="A20" s="216" t="s">
        <v>27</v>
      </c>
      <c r="B20" s="217"/>
      <c r="C20" s="217"/>
      <c r="D20" s="217"/>
      <c r="E20" s="217"/>
      <c r="F20" s="217"/>
      <c r="G20" s="217"/>
      <c r="H20" s="217"/>
      <c r="I20" s="230"/>
    </row>
    <row r="21" ht="23.25" customHeight="1" spans="1:9">
      <c r="A21" s="222" t="s">
        <v>28</v>
      </c>
      <c r="B21" s="223"/>
      <c r="C21" s="223"/>
      <c r="D21" s="223"/>
      <c r="E21" s="223"/>
      <c r="F21" s="223"/>
      <c r="G21" s="223"/>
      <c r="H21" s="223"/>
      <c r="I21" s="233"/>
    </row>
    <row r="22" ht="18.95" customHeight="1" spans="1:9">
      <c r="A22" s="224" t="s">
        <v>29</v>
      </c>
      <c r="B22" s="225"/>
      <c r="C22" s="225"/>
      <c r="D22" s="225"/>
      <c r="E22" s="225"/>
      <c r="F22" s="225"/>
      <c r="G22" s="225"/>
      <c r="H22" s="225"/>
      <c r="I22" s="234"/>
    </row>
    <row r="23" ht="17.1" customHeight="1" spans="1:9">
      <c r="A23" s="226" t="s">
        <v>30</v>
      </c>
      <c r="B23" s="227"/>
      <c r="C23" s="227"/>
      <c r="D23" s="227"/>
      <c r="E23" s="227"/>
      <c r="F23" s="227"/>
      <c r="G23" s="227"/>
      <c r="H23" s="227"/>
      <c r="I23" s="235"/>
    </row>
    <row r="24" ht="18" customHeight="1" spans="1:9">
      <c r="A24" s="224" t="s">
        <v>31</v>
      </c>
      <c r="B24" s="225"/>
      <c r="C24" s="225"/>
      <c r="D24" s="225"/>
      <c r="E24" s="225"/>
      <c r="F24" s="225"/>
      <c r="G24" s="225"/>
      <c r="H24" s="225"/>
      <c r="I24" s="234"/>
    </row>
    <row r="25" ht="26.1" customHeight="1" spans="1:9">
      <c r="A25" s="222" t="s">
        <v>32</v>
      </c>
      <c r="B25" s="223"/>
      <c r="C25" s="223"/>
      <c r="D25" s="223"/>
      <c r="E25" s="223"/>
      <c r="F25" s="223"/>
      <c r="G25" s="223"/>
      <c r="H25" s="223"/>
      <c r="I25" s="233"/>
    </row>
    <row r="26" ht="25" customHeight="1" spans="1:9">
      <c r="A26" s="216" t="s">
        <v>33</v>
      </c>
      <c r="B26" s="217"/>
      <c r="C26" s="217"/>
      <c r="D26" s="217"/>
      <c r="E26" s="217"/>
      <c r="F26" s="217"/>
      <c r="G26" s="217"/>
      <c r="H26" s="217"/>
      <c r="I26" s="230"/>
    </row>
    <row r="27" ht="33.95" customHeight="1" spans="1:9">
      <c r="A27" s="216" t="s">
        <v>34</v>
      </c>
      <c r="B27" s="217"/>
      <c r="C27" s="217"/>
      <c r="D27" s="217"/>
      <c r="E27" s="217"/>
      <c r="F27" s="217"/>
      <c r="G27" s="217"/>
      <c r="H27" s="217"/>
      <c r="I27" s="230"/>
    </row>
    <row r="28" customHeight="1" spans="1:9">
      <c r="A28" s="226" t="s">
        <v>35</v>
      </c>
      <c r="B28" s="227"/>
      <c r="C28" s="227"/>
      <c r="D28" s="227"/>
      <c r="E28" s="227"/>
      <c r="F28" s="227"/>
      <c r="G28" s="227"/>
      <c r="H28" s="227"/>
      <c r="I28" s="235"/>
    </row>
    <row r="29" customHeight="1" spans="1:9">
      <c r="A29" s="228"/>
      <c r="B29" s="228"/>
      <c r="C29" s="228"/>
      <c r="D29" s="228"/>
      <c r="E29" s="228"/>
      <c r="F29" s="228"/>
      <c r="G29" s="228"/>
      <c r="H29" s="228"/>
      <c r="I29" s="228"/>
    </row>
    <row r="30" customHeight="1" spans="1:9">
      <c r="A30" s="228"/>
      <c r="B30" s="228"/>
      <c r="C30" s="228"/>
      <c r="D30" s="228"/>
      <c r="E30" s="228"/>
      <c r="F30" s="228"/>
      <c r="G30" s="228"/>
      <c r="H30" s="228"/>
      <c r="I30" s="228"/>
    </row>
    <row r="31" customHeight="1" spans="1:9">
      <c r="A31" s="228"/>
      <c r="B31" s="228"/>
      <c r="C31" s="228"/>
      <c r="D31" s="228"/>
      <c r="E31" s="228"/>
      <c r="F31" s="228"/>
      <c r="G31" s="228"/>
      <c r="H31" s="228"/>
      <c r="I31" s="228"/>
    </row>
  </sheetData>
  <sheetProtection formatColumns="0" formatRows="0"/>
  <mergeCells count="32">
    <mergeCell ref="A1:I1"/>
    <mergeCell ref="A2:I2"/>
    <mergeCell ref="A3:F3"/>
    <mergeCell ref="G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s>
  <printOptions horizontalCentered="1"/>
  <pageMargins left="0.550694444444444" right="0.550694444444444" top="0.790972222222222" bottom="0.790972222222222" header="0.511805555555556" footer="0.511805555555556"/>
  <pageSetup paperSize="9" fitToHeight="0" orientation="portrait" errors="blank" horizont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366"/>
  <sheetViews>
    <sheetView showZeros="0" view="pageBreakPreview" zoomScaleNormal="100" workbookViewId="0">
      <selection activeCell="C8" sqref="C8"/>
    </sheetView>
  </sheetViews>
  <sheetFormatPr defaultColWidth="9.25" defaultRowHeight="28.5" customHeight="1" outlineLevelCol="3"/>
  <cols>
    <col min="1" max="1" width="7.25" style="191" customWidth="1"/>
    <col min="2" max="2" width="13.375" style="191" customWidth="1"/>
    <col min="3" max="3" width="41.5" style="191" customWidth="1"/>
    <col min="4" max="4" width="22" style="192" customWidth="1"/>
    <col min="5" max="5" width="11.5" style="191"/>
    <col min="6" max="16384" width="9.25" style="191"/>
  </cols>
  <sheetData>
    <row r="1" ht="27.75" customHeight="1" spans="1:4">
      <c r="A1" s="193" t="s">
        <v>36</v>
      </c>
      <c r="B1" s="194"/>
      <c r="C1" s="194"/>
      <c r="D1" s="194"/>
    </row>
    <row r="2" s="190" customFormat="1" ht="24.95" customHeight="1" spans="1:4">
      <c r="A2" s="195">
        <f>总说明!G3</f>
        <v>0</v>
      </c>
      <c r="B2" s="196"/>
      <c r="C2" s="196"/>
      <c r="D2" s="197" t="s">
        <v>37</v>
      </c>
    </row>
    <row r="3" s="163" customFormat="1" ht="30" customHeight="1" spans="1:4">
      <c r="A3" s="198" t="s">
        <v>38</v>
      </c>
      <c r="B3" s="199" t="s">
        <v>39</v>
      </c>
      <c r="C3" s="198" t="s">
        <v>40</v>
      </c>
      <c r="D3" s="200" t="s">
        <v>41</v>
      </c>
    </row>
    <row r="4" s="163" customFormat="1" ht="30" customHeight="1" spans="1:4">
      <c r="A4" s="16">
        <v>1</v>
      </c>
      <c r="B4" s="16" t="s">
        <v>42</v>
      </c>
      <c r="C4" s="201" t="s">
        <v>43</v>
      </c>
      <c r="D4" s="202">
        <f>第100章!E8</f>
        <v>36654</v>
      </c>
    </row>
    <row r="5" s="163" customFormat="1" ht="30" customHeight="1" spans="1:4">
      <c r="A5" s="203">
        <v>2</v>
      </c>
      <c r="B5" s="203" t="s">
        <v>44</v>
      </c>
      <c r="C5" s="201" t="s">
        <v>45</v>
      </c>
      <c r="D5" s="202">
        <f>第200章!E23</f>
        <v>0</v>
      </c>
    </row>
    <row r="6" s="163" customFormat="1" ht="30" customHeight="1" spans="1:4">
      <c r="A6" s="203">
        <v>3</v>
      </c>
      <c r="B6" s="203" t="s">
        <v>46</v>
      </c>
      <c r="C6" s="201" t="s">
        <v>47</v>
      </c>
      <c r="D6" s="202">
        <f>第300章!E72</f>
        <v>0</v>
      </c>
    </row>
    <row r="7" s="163" customFormat="1" ht="30" customHeight="1" spans="1:4">
      <c r="A7" s="203">
        <v>4</v>
      </c>
      <c r="B7" s="203" t="s">
        <v>48</v>
      </c>
      <c r="C7" s="201" t="s">
        <v>49</v>
      </c>
      <c r="D7" s="202" t="s">
        <v>50</v>
      </c>
    </row>
    <row r="8" s="163" customFormat="1" ht="30" customHeight="1" spans="1:4">
      <c r="A8" s="16">
        <v>5</v>
      </c>
      <c r="B8" s="16" t="s">
        <v>51</v>
      </c>
      <c r="C8" s="201" t="s">
        <v>52</v>
      </c>
      <c r="D8" s="202" t="s">
        <v>50</v>
      </c>
    </row>
    <row r="9" s="163" customFormat="1" ht="30" customHeight="1" spans="1:4">
      <c r="A9" s="203">
        <v>6</v>
      </c>
      <c r="B9" s="203" t="s">
        <v>53</v>
      </c>
      <c r="C9" s="201" t="s">
        <v>54</v>
      </c>
      <c r="D9" s="202">
        <f>第600章!E18</f>
        <v>0</v>
      </c>
    </row>
    <row r="10" s="163" customFormat="1" ht="30" customHeight="1" spans="1:4">
      <c r="A10" s="16">
        <v>7</v>
      </c>
      <c r="B10" s="16" t="s">
        <v>55</v>
      </c>
      <c r="C10" s="201" t="s">
        <v>56</v>
      </c>
      <c r="D10" s="202" t="s">
        <v>50</v>
      </c>
    </row>
    <row r="11" s="163" customFormat="1" ht="30" customHeight="1" spans="1:4">
      <c r="A11" s="16">
        <v>8</v>
      </c>
      <c r="B11" s="204" t="s">
        <v>57</v>
      </c>
      <c r="C11" s="205"/>
      <c r="D11" s="206">
        <f>SUM(D4:D10)</f>
        <v>36654</v>
      </c>
    </row>
    <row r="12" s="163" customFormat="1" ht="30" customHeight="1" spans="1:4">
      <c r="A12" s="16">
        <v>9</v>
      </c>
      <c r="B12" s="204" t="s">
        <v>58</v>
      </c>
      <c r="C12" s="205"/>
      <c r="D12" s="206">
        <f>D11*5%</f>
        <v>1832.7</v>
      </c>
    </row>
    <row r="13" s="163" customFormat="1" ht="30" customHeight="1" spans="1:4">
      <c r="A13" s="16">
        <v>10</v>
      </c>
      <c r="B13" s="204" t="s">
        <v>59</v>
      </c>
      <c r="C13" s="205"/>
      <c r="D13" s="207">
        <f>SUM(D11:D12)</f>
        <v>38486.7</v>
      </c>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39" customHeight="1"/>
    <row r="68" ht="39" customHeight="1"/>
    <row r="69" ht="39" customHeight="1"/>
    <row r="70" ht="39" customHeight="1"/>
    <row r="71" ht="15.6"/>
    <row r="72" ht="39" customHeight="1"/>
    <row r="73" ht="39" customHeight="1"/>
    <row r="74" ht="39" customHeight="1"/>
    <row r="75" ht="39" customHeight="1"/>
    <row r="76" ht="39" customHeight="1"/>
    <row r="77" ht="39" customHeight="1"/>
    <row r="78" ht="39" customHeight="1"/>
    <row r="79" ht="39" customHeight="1"/>
    <row r="80" ht="39" customHeight="1"/>
    <row r="81" ht="39" customHeight="1"/>
    <row r="82" ht="39" customHeight="1"/>
    <row r="83" ht="39" customHeight="1"/>
    <row r="84" ht="39" customHeight="1"/>
    <row r="85" ht="39" customHeight="1"/>
    <row r="86" ht="39" customHeight="1"/>
    <row r="87" ht="39" customHeight="1"/>
    <row r="88" ht="39" customHeight="1"/>
    <row r="89" ht="39" customHeight="1"/>
    <row r="90" ht="39" customHeight="1"/>
    <row r="91" ht="39" customHeight="1"/>
    <row r="92" ht="39" customHeight="1"/>
    <row r="93" ht="39" customHeight="1"/>
    <row r="94" ht="39" customHeight="1"/>
    <row r="95" ht="39" customHeight="1"/>
    <row r="96" ht="39" customHeight="1"/>
    <row r="97" ht="39" customHeight="1"/>
    <row r="98" ht="39" customHeight="1"/>
    <row r="99" ht="39" customHeight="1"/>
    <row r="100" ht="39" customHeight="1"/>
    <row r="101" ht="39" customHeight="1"/>
    <row r="102" ht="39" customHeight="1"/>
    <row r="103" ht="39" customHeight="1"/>
    <row r="104" ht="39" customHeight="1"/>
    <row r="105" ht="39" customHeight="1"/>
    <row r="106" ht="39" customHeight="1"/>
    <row r="107" ht="39" customHeight="1"/>
    <row r="108" ht="39" customHeight="1"/>
    <row r="109" ht="39" customHeight="1"/>
    <row r="110" ht="39" customHeight="1"/>
    <row r="111" ht="39" customHeight="1"/>
    <row r="112"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15.6"/>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15.6"/>
    <row r="172" ht="39" customHeight="1"/>
    <row r="173" ht="39" customHeight="1"/>
    <row r="174" ht="39" customHeight="1"/>
    <row r="175" ht="39" customHeight="1"/>
    <row r="176" ht="39" customHeight="1"/>
    <row r="177" ht="39" customHeight="1"/>
    <row r="178" ht="39" customHeight="1"/>
    <row r="179" ht="39" customHeight="1"/>
    <row r="180" ht="39"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39" customHeight="1"/>
    <row r="203" ht="39" customHeight="1"/>
    <row r="204" ht="39" customHeight="1"/>
    <row r="205" ht="39" customHeight="1"/>
    <row r="206" ht="39" customHeight="1"/>
    <row r="207" ht="39" customHeight="1"/>
    <row r="208" ht="39" customHeight="1"/>
    <row r="209" ht="39" customHeight="1"/>
    <row r="210" ht="39" customHeight="1"/>
    <row r="211" ht="39" customHeight="1"/>
    <row r="212" ht="39" customHeight="1"/>
    <row r="213" ht="39" customHeight="1"/>
    <row r="214" ht="39" customHeight="1"/>
    <row r="215" ht="39" customHeight="1"/>
    <row r="216" ht="39" customHeight="1"/>
    <row r="217" ht="39" customHeight="1"/>
    <row r="218" ht="39"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39" customHeight="1"/>
    <row r="274" ht="39" customHeight="1"/>
    <row r="275" ht="39" customHeight="1"/>
    <row r="276" ht="39"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39" customHeight="1"/>
    <row r="290" ht="39" customHeight="1"/>
    <row r="291" ht="39" customHeight="1"/>
    <row r="292" ht="39"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ht="39" customHeight="1"/>
    <row r="320" ht="39" customHeight="1"/>
    <row r="321" ht="39" customHeight="1"/>
    <row r="322" ht="39" customHeight="1"/>
    <row r="323" ht="39" customHeight="1"/>
    <row r="324" ht="39" customHeight="1"/>
    <row r="325" ht="39" customHeight="1"/>
    <row r="326" ht="39" customHeight="1"/>
    <row r="327" ht="39" customHeight="1"/>
    <row r="328" ht="39" customHeight="1"/>
    <row r="329" ht="39" customHeight="1"/>
    <row r="330" ht="39" customHeight="1"/>
    <row r="331" ht="39" customHeight="1"/>
    <row r="332" ht="39" customHeight="1"/>
    <row r="333" ht="39" customHeight="1"/>
    <row r="334" ht="39" customHeight="1"/>
    <row r="335" ht="39" customHeight="1"/>
    <row r="336" ht="39" customHeight="1"/>
    <row r="337" ht="39" customHeight="1"/>
    <row r="338" ht="39" customHeight="1"/>
    <row r="339" ht="39" customHeight="1"/>
    <row r="340" ht="39" customHeight="1"/>
    <row r="341" ht="39" customHeight="1"/>
    <row r="342" ht="39" customHeight="1"/>
    <row r="343" ht="39" customHeight="1"/>
    <row r="344" ht="39" customHeight="1"/>
    <row r="345" ht="39" customHeight="1"/>
    <row r="346" ht="39" customHeight="1"/>
    <row r="347" ht="39" customHeight="1"/>
    <row r="348" ht="39" customHeight="1"/>
    <row r="349" ht="39" customHeight="1"/>
    <row r="350" ht="39" customHeight="1"/>
    <row r="351" ht="39" customHeight="1"/>
    <row r="352" ht="39" customHeight="1"/>
    <row r="353" ht="39" customHeight="1"/>
    <row r="354" ht="39" customHeight="1"/>
    <row r="355" ht="39" customHeight="1"/>
    <row r="356" ht="39" customHeight="1"/>
    <row r="357" ht="39" customHeight="1"/>
    <row r="358" ht="39" customHeight="1"/>
    <row r="359" ht="39" customHeight="1"/>
    <row r="360" ht="39" customHeight="1"/>
    <row r="361" ht="39" customHeight="1"/>
    <row r="362" ht="39" customHeight="1"/>
    <row r="363" ht="39" customHeight="1"/>
    <row r="364" ht="39" customHeight="1"/>
    <row r="365" ht="39" customHeight="1"/>
    <row r="366" ht="39" customHeight="1"/>
  </sheetData>
  <sheetProtection formatColumns="0" formatRows="0"/>
  <mergeCells count="7">
    <mergeCell ref="A1:D1"/>
    <mergeCell ref="A2:C2"/>
    <mergeCell ref="B11:C11"/>
    <mergeCell ref="B12:C12"/>
    <mergeCell ref="B13:C13"/>
    <mergeCell ref="B51:C51"/>
    <mergeCell ref="B52:C52"/>
  </mergeCells>
  <printOptions horizontalCentered="1"/>
  <pageMargins left="0.550694444444444" right="0.550694444444444" top="0.790972222222222" bottom="0.790972222222222" header="0.511805555555556" footer="0.511805555555556"/>
  <pageSetup paperSize="9" orientation="portrait" horizontalDpi="600"/>
  <headerFooter alignWithMargins="0">
    <oddFooter>&amp;C第 &amp;P 页，共 &amp;N 页</oddFooter>
  </headerFooter>
  <colBreaks count="1" manualBreakCount="1">
    <brk id="4" max="12"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20"/>
  <sheetViews>
    <sheetView showZeros="0" view="pageBreakPreview" zoomScaleNormal="100" workbookViewId="0">
      <selection activeCell="I6" sqref="I6"/>
    </sheetView>
  </sheetViews>
  <sheetFormatPr defaultColWidth="8.625" defaultRowHeight="28.5" customHeight="1"/>
  <cols>
    <col min="1" max="1" width="6.5" style="166" customWidth="1"/>
    <col min="2" max="2" width="18.875" style="167" customWidth="1"/>
    <col min="3" max="3" width="20.75" style="167" customWidth="1"/>
    <col min="4" max="4" width="7" style="167" customWidth="1"/>
    <col min="5" max="5" width="8.125" style="167" customWidth="1"/>
    <col min="6" max="6" width="11.4" style="167" customWidth="1"/>
    <col min="7" max="7" width="9.25" style="167" customWidth="1"/>
    <col min="8" max="8" width="12.7" style="167" customWidth="1"/>
    <col min="9" max="24" width="9" style="167"/>
    <col min="25" max="16384" width="8.625" style="167"/>
  </cols>
  <sheetData>
    <row r="1" s="18" customFormat="1" ht="24.95" customHeight="1" spans="1:7">
      <c r="A1" s="78" t="s">
        <v>60</v>
      </c>
      <c r="B1" s="79"/>
      <c r="C1" s="79"/>
      <c r="D1" s="79"/>
      <c r="E1" s="79"/>
      <c r="F1" s="79"/>
      <c r="G1" s="79"/>
    </row>
    <row r="2" s="19" customFormat="1" ht="24.95" customHeight="1" spans="1:7">
      <c r="A2" s="168">
        <f>总说明!G3</f>
        <v>0</v>
      </c>
      <c r="B2" s="81"/>
      <c r="C2" s="81"/>
      <c r="D2" s="82"/>
      <c r="E2" s="82"/>
      <c r="F2" s="169" t="s">
        <v>61</v>
      </c>
      <c r="G2" s="169"/>
    </row>
    <row r="3" s="163" customFormat="1" ht="30" customHeight="1" spans="1:7">
      <c r="A3" s="84" t="s">
        <v>62</v>
      </c>
      <c r="B3" s="84"/>
      <c r="C3" s="84"/>
      <c r="D3" s="84"/>
      <c r="E3" s="84"/>
      <c r="F3" s="84"/>
      <c r="G3" s="84"/>
    </row>
    <row r="4" s="164" customFormat="1" ht="30" customHeight="1" spans="1:7">
      <c r="A4" s="170" t="s">
        <v>63</v>
      </c>
      <c r="B4" s="86" t="s">
        <v>64</v>
      </c>
      <c r="C4" s="86" t="s">
        <v>65</v>
      </c>
      <c r="D4" s="170" t="s">
        <v>66</v>
      </c>
      <c r="E4" s="87" t="s">
        <v>67</v>
      </c>
      <c r="F4" s="171" t="s">
        <v>68</v>
      </c>
      <c r="G4" s="172" t="s">
        <v>69</v>
      </c>
    </row>
    <row r="5" s="165" customFormat="1" ht="30" customHeight="1" spans="1:7">
      <c r="A5" s="173" t="s">
        <v>70</v>
      </c>
      <c r="B5" s="174" t="s">
        <v>71</v>
      </c>
      <c r="C5" s="175" t="s">
        <v>72</v>
      </c>
      <c r="D5" s="87" t="s">
        <v>73</v>
      </c>
      <c r="E5" s="86">
        <v>1</v>
      </c>
      <c r="F5" s="176"/>
      <c r="G5" s="177">
        <f>IF(E5="","",ROUND(E5*F5,0))</f>
        <v>0</v>
      </c>
    </row>
    <row r="6" s="165" customFormat="1" ht="30" customHeight="1" spans="1:8">
      <c r="A6" s="173" t="s">
        <v>74</v>
      </c>
      <c r="B6" s="174" t="s">
        <v>75</v>
      </c>
      <c r="C6" s="175" t="s">
        <v>72</v>
      </c>
      <c r="D6" s="87" t="s">
        <v>73</v>
      </c>
      <c r="E6" s="86">
        <v>1</v>
      </c>
      <c r="F6" s="176"/>
      <c r="G6" s="177">
        <f>IF(E6="","",ROUND(E6*F6,0))</f>
        <v>0</v>
      </c>
      <c r="H6" s="178"/>
    </row>
    <row r="7" s="165" customFormat="1" ht="30" customHeight="1" spans="1:9">
      <c r="A7" s="173" t="s">
        <v>76</v>
      </c>
      <c r="B7" s="179" t="s">
        <v>77</v>
      </c>
      <c r="C7" s="175" t="s">
        <v>72</v>
      </c>
      <c r="D7" s="87" t="s">
        <v>73</v>
      </c>
      <c r="E7" s="86">
        <v>1</v>
      </c>
      <c r="F7" s="177">
        <v>36654</v>
      </c>
      <c r="G7" s="177">
        <f>IF(E7="","",ROUND(E7*F7,0))</f>
        <v>36654</v>
      </c>
      <c r="H7" s="180"/>
      <c r="I7" s="180"/>
    </row>
    <row r="8" s="163" customFormat="1" ht="30" customHeight="1" spans="1:8">
      <c r="A8" s="112" t="s">
        <v>78</v>
      </c>
      <c r="B8" s="181"/>
      <c r="C8" s="181"/>
      <c r="D8" s="181"/>
      <c r="E8" s="182">
        <f>SUM(G5:G7)</f>
        <v>36654</v>
      </c>
      <c r="F8" s="182"/>
      <c r="G8" s="115" t="s">
        <v>79</v>
      </c>
      <c r="H8" s="183"/>
    </row>
    <row r="9" s="163" customFormat="1" customHeight="1" spans="1:7">
      <c r="A9" s="184"/>
      <c r="D9" s="185"/>
      <c r="E9" s="186"/>
      <c r="F9" s="186"/>
      <c r="G9" s="187"/>
    </row>
    <row r="10" s="163" customFormat="1" customHeight="1" spans="1:7">
      <c r="A10" s="184"/>
      <c r="D10" s="185"/>
      <c r="E10" s="186"/>
      <c r="F10" s="186"/>
      <c r="G10" s="187"/>
    </row>
    <row r="11" s="163" customFormat="1" customHeight="1" spans="1:7">
      <c r="A11" s="184"/>
      <c r="D11" s="185"/>
      <c r="E11" s="186"/>
      <c r="F11" s="186"/>
      <c r="G11" s="187"/>
    </row>
    <row r="12" s="163" customFormat="1" customHeight="1" spans="1:7">
      <c r="A12" s="184"/>
      <c r="D12" s="185"/>
      <c r="E12" s="186"/>
      <c r="F12" s="186"/>
      <c r="G12" s="187"/>
    </row>
    <row r="18" customHeight="1" spans="5:5">
      <c r="E18" s="188"/>
    </row>
    <row r="19" customHeight="1" spans="5:5">
      <c r="E19" s="188"/>
    </row>
    <row r="20" customHeight="1" spans="5:5">
      <c r="E20" s="189"/>
    </row>
  </sheetData>
  <sheetProtection formatColumns="0" formatRows="0"/>
  <mergeCells count="5">
    <mergeCell ref="A1:G1"/>
    <mergeCell ref="F2:G2"/>
    <mergeCell ref="A3:G3"/>
    <mergeCell ref="A8:D8"/>
    <mergeCell ref="E8:F8"/>
  </mergeCells>
  <printOptions horizontalCentered="1"/>
  <pageMargins left="0.550694444444444" right="0.550694444444444" top="0.790972222222222" bottom="0.790972222222222" header="0.511805555555556" footer="0.511805555555556"/>
  <pageSetup paperSize="9" orientation="portrait"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G23"/>
  <sheetViews>
    <sheetView showZeros="0" view="pageBreakPreview" zoomScale="115" zoomScaleNormal="100" workbookViewId="0">
      <pane ySplit="4" topLeftCell="A18" activePane="bottomLeft" state="frozenSplit"/>
      <selection/>
      <selection pane="bottomLeft" activeCell="F5" sqref="F5:F22"/>
    </sheetView>
  </sheetViews>
  <sheetFormatPr defaultColWidth="8.625" defaultRowHeight="28.5" customHeight="1" outlineLevelCol="6"/>
  <cols>
    <col min="1" max="1" width="6.58333333333333" style="128" customWidth="1"/>
    <col min="2" max="2" width="11.825" style="129" customWidth="1"/>
    <col min="3" max="3" width="26.975" style="127" customWidth="1"/>
    <col min="4" max="4" width="7.5" style="127" customWidth="1"/>
    <col min="5" max="5" width="10.25" style="127" customWidth="1"/>
    <col min="6" max="6" width="9.625" style="127" customWidth="1"/>
    <col min="7" max="7" width="10.375" style="127" customWidth="1"/>
    <col min="8" max="16384" width="8.625" style="127"/>
  </cols>
  <sheetData>
    <row r="1" s="122" customFormat="1" ht="24.95" customHeight="1" spans="1:7">
      <c r="A1" s="130" t="s">
        <v>60</v>
      </c>
      <c r="B1" s="131"/>
      <c r="C1" s="132"/>
      <c r="D1" s="132"/>
      <c r="E1" s="132"/>
      <c r="F1" s="132"/>
      <c r="G1" s="132"/>
    </row>
    <row r="2" s="123" customFormat="1" ht="24.95" customHeight="1" spans="1:7">
      <c r="A2" s="133">
        <f>总说明!G3</f>
        <v>0</v>
      </c>
      <c r="B2" s="134"/>
      <c r="C2" s="134"/>
      <c r="D2" s="135"/>
      <c r="E2" s="135"/>
      <c r="F2" s="133" t="s">
        <v>37</v>
      </c>
      <c r="G2" s="136"/>
    </row>
    <row r="3" s="124" customFormat="1" ht="25" customHeight="1" spans="1:7">
      <c r="A3" s="137" t="s">
        <v>80</v>
      </c>
      <c r="B3" s="138"/>
      <c r="C3" s="139"/>
      <c r="D3" s="139"/>
      <c r="E3" s="139"/>
      <c r="F3" s="139"/>
      <c r="G3" s="139"/>
    </row>
    <row r="4" s="125" customFormat="1" ht="24.5" customHeight="1" spans="1:7">
      <c r="A4" s="140" t="s">
        <v>63</v>
      </c>
      <c r="B4" s="140" t="s">
        <v>64</v>
      </c>
      <c r="C4" s="140" t="s">
        <v>65</v>
      </c>
      <c r="D4" s="140" t="s">
        <v>66</v>
      </c>
      <c r="E4" s="141" t="s">
        <v>67</v>
      </c>
      <c r="F4" s="141" t="s">
        <v>68</v>
      </c>
      <c r="G4" s="142" t="s">
        <v>69</v>
      </c>
    </row>
    <row r="5" s="125" customFormat="1" ht="25" customHeight="1" spans="1:7">
      <c r="A5" s="143" t="s">
        <v>81</v>
      </c>
      <c r="B5" s="144"/>
      <c r="C5" s="140"/>
      <c r="D5" s="140"/>
      <c r="E5" s="141"/>
      <c r="F5" s="141"/>
      <c r="G5" s="142"/>
    </row>
    <row r="6" s="126" customFormat="1" ht="25" customHeight="1" spans="1:7">
      <c r="A6" s="140" t="s">
        <v>82</v>
      </c>
      <c r="B6" s="144" t="s">
        <v>83</v>
      </c>
      <c r="C6" s="144"/>
      <c r="D6" s="140"/>
      <c r="E6" s="145"/>
      <c r="F6" s="145"/>
      <c r="G6" s="141" t="str">
        <f>IF(E6="","",ROUND(E6*F6,0))</f>
        <v/>
      </c>
    </row>
    <row r="7" s="126" customFormat="1" ht="55" customHeight="1" spans="1:7">
      <c r="A7" s="247" t="s">
        <v>84</v>
      </c>
      <c r="B7" s="144" t="s">
        <v>85</v>
      </c>
      <c r="C7" s="147" t="s">
        <v>86</v>
      </c>
      <c r="D7" s="140" t="s">
        <v>87</v>
      </c>
      <c r="E7" s="145">
        <v>29.33</v>
      </c>
      <c r="F7" s="148"/>
      <c r="G7" s="149">
        <f>E7*F7</f>
        <v>0</v>
      </c>
    </row>
    <row r="8" s="125" customFormat="1" ht="25" customHeight="1" spans="1:7">
      <c r="A8" s="143" t="s">
        <v>88</v>
      </c>
      <c r="B8" s="147"/>
      <c r="C8" s="140"/>
      <c r="D8" s="140"/>
      <c r="E8" s="141"/>
      <c r="F8" s="150"/>
      <c r="G8" s="145">
        <f t="shared" ref="G8:G24" si="0">E8*F8</f>
        <v>0</v>
      </c>
    </row>
    <row r="9" s="126" customFormat="1" ht="25" customHeight="1" spans="1:7">
      <c r="A9" s="140" t="s">
        <v>82</v>
      </c>
      <c r="B9" s="144" t="s">
        <v>83</v>
      </c>
      <c r="C9" s="144"/>
      <c r="D9" s="140"/>
      <c r="E9" s="145"/>
      <c r="F9" s="148"/>
      <c r="G9" s="149">
        <f t="shared" si="0"/>
        <v>0</v>
      </c>
    </row>
    <row r="10" s="126" customFormat="1" ht="55" customHeight="1" spans="1:7">
      <c r="A10" s="247" t="s">
        <v>84</v>
      </c>
      <c r="B10" s="144" t="s">
        <v>85</v>
      </c>
      <c r="C10" s="147" t="s">
        <v>86</v>
      </c>
      <c r="D10" s="140" t="s">
        <v>87</v>
      </c>
      <c r="E10" s="145">
        <v>191.18</v>
      </c>
      <c r="F10" s="148"/>
      <c r="G10" s="149">
        <f t="shared" si="0"/>
        <v>0</v>
      </c>
    </row>
    <row r="11" s="125" customFormat="1" ht="25" customHeight="1" spans="1:7">
      <c r="A11" s="143" t="s">
        <v>89</v>
      </c>
      <c r="B11" s="147"/>
      <c r="C11" s="140"/>
      <c r="D11" s="140"/>
      <c r="E11" s="141"/>
      <c r="F11" s="150"/>
      <c r="G11" s="145">
        <f t="shared" si="0"/>
        <v>0</v>
      </c>
    </row>
    <row r="12" s="124" customFormat="1" ht="25" customHeight="1" spans="1:7">
      <c r="A12" s="146" t="s">
        <v>90</v>
      </c>
      <c r="B12" s="144" t="s">
        <v>91</v>
      </c>
      <c r="C12" s="147"/>
      <c r="D12" s="140"/>
      <c r="E12" s="145"/>
      <c r="F12" s="148"/>
      <c r="G12" s="145">
        <f t="shared" si="0"/>
        <v>0</v>
      </c>
    </row>
    <row r="13" s="124" customFormat="1" ht="38" customHeight="1" spans="1:7">
      <c r="A13" s="151" t="s">
        <v>92</v>
      </c>
      <c r="B13" s="152" t="s">
        <v>93</v>
      </c>
      <c r="C13" s="153" t="s">
        <v>94</v>
      </c>
      <c r="D13" s="154" t="s">
        <v>95</v>
      </c>
      <c r="E13" s="155">
        <v>206.4</v>
      </c>
      <c r="F13" s="156"/>
      <c r="G13" s="157">
        <f t="shared" si="0"/>
        <v>0</v>
      </c>
    </row>
    <row r="14" s="124" customFormat="1" ht="25" customHeight="1" spans="1:7">
      <c r="A14" s="146" t="s">
        <v>96</v>
      </c>
      <c r="B14" s="144" t="s">
        <v>97</v>
      </c>
      <c r="C14" s="147"/>
      <c r="D14" s="140"/>
      <c r="E14" s="145"/>
      <c r="F14" s="148"/>
      <c r="G14" s="145">
        <f t="shared" si="0"/>
        <v>0</v>
      </c>
    </row>
    <row r="15" s="124" customFormat="1" ht="138" customHeight="1" spans="1:7">
      <c r="A15" s="146" t="s">
        <v>98</v>
      </c>
      <c r="B15" s="144" t="s">
        <v>99</v>
      </c>
      <c r="C15" s="147" t="s">
        <v>100</v>
      </c>
      <c r="D15" s="140" t="s">
        <v>95</v>
      </c>
      <c r="E15" s="145">
        <v>223.6</v>
      </c>
      <c r="F15" s="148"/>
      <c r="G15" s="149">
        <f t="shared" si="0"/>
        <v>0</v>
      </c>
    </row>
    <row r="16" s="124" customFormat="1" ht="60" customHeight="1" spans="1:7">
      <c r="A16" s="146" t="s">
        <v>101</v>
      </c>
      <c r="B16" s="144" t="s">
        <v>102</v>
      </c>
      <c r="C16" s="147" t="s">
        <v>103</v>
      </c>
      <c r="D16" s="140" t="s">
        <v>95</v>
      </c>
      <c r="E16" s="145">
        <v>10.32</v>
      </c>
      <c r="F16" s="148"/>
      <c r="G16" s="149">
        <f t="shared" si="0"/>
        <v>0</v>
      </c>
    </row>
    <row r="17" s="125" customFormat="1" ht="25" customHeight="1" spans="1:7">
      <c r="A17" s="143" t="s">
        <v>104</v>
      </c>
      <c r="B17" s="147"/>
      <c r="C17" s="140"/>
      <c r="D17" s="140"/>
      <c r="E17" s="141"/>
      <c r="F17" s="150"/>
      <c r="G17" s="145">
        <f t="shared" si="0"/>
        <v>0</v>
      </c>
    </row>
    <row r="18" s="126" customFormat="1" ht="25" customHeight="1" spans="1:7">
      <c r="A18" s="140" t="s">
        <v>82</v>
      </c>
      <c r="B18" s="144" t="s">
        <v>83</v>
      </c>
      <c r="C18" s="144"/>
      <c r="D18" s="140"/>
      <c r="E18" s="145"/>
      <c r="F18" s="148"/>
      <c r="G18" s="149">
        <f t="shared" si="0"/>
        <v>0</v>
      </c>
    </row>
    <row r="19" s="126" customFormat="1" ht="55" customHeight="1" spans="1:7">
      <c r="A19" s="247" t="s">
        <v>84</v>
      </c>
      <c r="B19" s="144" t="s">
        <v>85</v>
      </c>
      <c r="C19" s="147" t="s">
        <v>86</v>
      </c>
      <c r="D19" s="140" t="s">
        <v>87</v>
      </c>
      <c r="E19" s="145">
        <v>75.03</v>
      </c>
      <c r="F19" s="148"/>
      <c r="G19" s="149">
        <f t="shared" si="0"/>
        <v>0</v>
      </c>
    </row>
    <row r="20" s="125" customFormat="1" ht="25" customHeight="1" spans="1:7">
      <c r="A20" s="143" t="s">
        <v>105</v>
      </c>
      <c r="B20" s="147"/>
      <c r="C20" s="140"/>
      <c r="D20" s="140"/>
      <c r="E20" s="141"/>
      <c r="F20" s="150"/>
      <c r="G20" s="145">
        <f t="shared" si="0"/>
        <v>0</v>
      </c>
    </row>
    <row r="21" s="126" customFormat="1" ht="25" customHeight="1" spans="1:7">
      <c r="A21" s="140" t="s">
        <v>82</v>
      </c>
      <c r="B21" s="144" t="s">
        <v>83</v>
      </c>
      <c r="C21" s="144"/>
      <c r="D21" s="140"/>
      <c r="E21" s="145"/>
      <c r="F21" s="148"/>
      <c r="G21" s="149">
        <f t="shared" si="0"/>
        <v>0</v>
      </c>
    </row>
    <row r="22" s="126" customFormat="1" ht="55" customHeight="1" spans="1:7">
      <c r="A22" s="247" t="s">
        <v>84</v>
      </c>
      <c r="B22" s="144" t="s">
        <v>85</v>
      </c>
      <c r="C22" s="147" t="s">
        <v>86</v>
      </c>
      <c r="D22" s="140" t="s">
        <v>87</v>
      </c>
      <c r="E22" s="145">
        <v>276.51</v>
      </c>
      <c r="F22" s="148"/>
      <c r="G22" s="149">
        <f t="shared" si="0"/>
        <v>0</v>
      </c>
    </row>
    <row r="23" s="127" customFormat="1" ht="25" customHeight="1" spans="1:7">
      <c r="A23" s="158" t="s">
        <v>106</v>
      </c>
      <c r="B23" s="159"/>
      <c r="C23" s="160"/>
      <c r="D23" s="160"/>
      <c r="E23" s="161">
        <f>SUM(G7:G22)</f>
        <v>0</v>
      </c>
      <c r="F23" s="161"/>
      <c r="G23" s="162" t="s">
        <v>79</v>
      </c>
    </row>
  </sheetData>
  <sheetProtection formatColumns="0" formatRows="0"/>
  <autoFilter xmlns:etc="http://www.wps.cn/officeDocument/2017/etCustomData" ref="A4:G24" etc:filterBottomFollowUsedRange="0">
    <extLst/>
  </autoFilter>
  <mergeCells count="4">
    <mergeCell ref="A1:G1"/>
    <mergeCell ref="A3:G3"/>
    <mergeCell ref="A23:D23"/>
    <mergeCell ref="E23:F23"/>
  </mergeCells>
  <printOptions horizontalCentered="1"/>
  <pageMargins left="0.590277777777778" right="0.550694444444444" top="0.790972222222222" bottom="0.790972222222222" header="0.511805555555556" footer="0.511805555555556"/>
  <pageSetup paperSize="9" fitToHeight="0"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H76"/>
  <sheetViews>
    <sheetView showZeros="0" view="pageBreakPreview" zoomScaleNormal="100" workbookViewId="0">
      <pane ySplit="4" topLeftCell="A67" activePane="bottomLeft" state="frozenSplit"/>
      <selection/>
      <selection pane="bottomLeft" activeCell="F6" sqref="F6:F71"/>
    </sheetView>
  </sheetViews>
  <sheetFormatPr defaultColWidth="8.625" defaultRowHeight="28.5" customHeight="1" outlineLevelCol="7"/>
  <cols>
    <col min="1" max="1" width="5.75" style="75" customWidth="1"/>
    <col min="2" max="2" width="15.875" style="74" customWidth="1"/>
    <col min="3" max="3" width="29.275" style="74" customWidth="1"/>
    <col min="4" max="4" width="6.5" style="74" customWidth="1"/>
    <col min="5" max="5" width="8.7" style="76" customWidth="1"/>
    <col min="6" max="6" width="7.725" style="74" customWidth="1"/>
    <col min="7" max="7" width="9.8" style="74" customWidth="1"/>
    <col min="8" max="8" width="10.7" style="74"/>
    <col min="9" max="16323" width="8.625" style="74"/>
    <col min="16324" max="16384" width="8.625" style="77"/>
  </cols>
  <sheetData>
    <row r="1" s="70" customFormat="1" ht="24.95" customHeight="1" spans="1:7">
      <c r="A1" s="78" t="s">
        <v>60</v>
      </c>
      <c r="B1" s="79"/>
      <c r="C1" s="79"/>
      <c r="D1" s="79"/>
      <c r="E1" s="79"/>
      <c r="F1" s="79"/>
      <c r="G1" s="79"/>
    </row>
    <row r="2" s="71" customFormat="1" ht="24.95" customHeight="1" spans="1:7">
      <c r="A2" s="80">
        <f>总说明!G3</f>
        <v>0</v>
      </c>
      <c r="B2" s="81"/>
      <c r="C2" s="81"/>
      <c r="D2" s="82"/>
      <c r="E2" s="82"/>
      <c r="F2" s="80" t="s">
        <v>37</v>
      </c>
      <c r="G2" s="82"/>
    </row>
    <row r="3" s="72" customFormat="1" ht="25" customHeight="1" spans="1:7">
      <c r="A3" s="83" t="s">
        <v>107</v>
      </c>
      <c r="B3" s="84"/>
      <c r="C3" s="84"/>
      <c r="D3" s="84"/>
      <c r="E3" s="84"/>
      <c r="F3" s="85"/>
      <c r="G3" s="84"/>
    </row>
    <row r="4" s="73" customFormat="1" ht="24" spans="1:7">
      <c r="A4" s="86" t="s">
        <v>63</v>
      </c>
      <c r="B4" s="86" t="s">
        <v>64</v>
      </c>
      <c r="C4" s="86" t="s">
        <v>65</v>
      </c>
      <c r="D4" s="86" t="s">
        <v>66</v>
      </c>
      <c r="E4" s="87" t="s">
        <v>67</v>
      </c>
      <c r="F4" s="87" t="s">
        <v>108</v>
      </c>
      <c r="G4" s="88" t="s">
        <v>109</v>
      </c>
    </row>
    <row r="5" s="74" customFormat="1" ht="25" customHeight="1" spans="1:7">
      <c r="A5" s="89" t="s">
        <v>81</v>
      </c>
      <c r="B5" s="86"/>
      <c r="C5" s="86"/>
      <c r="D5" s="86"/>
      <c r="E5" s="87"/>
      <c r="F5" s="87"/>
      <c r="G5" s="88"/>
    </row>
    <row r="6" s="74" customFormat="1" ht="25" customHeight="1" spans="1:7">
      <c r="A6" s="90" t="s">
        <v>110</v>
      </c>
      <c r="B6" s="91" t="s">
        <v>111</v>
      </c>
      <c r="C6" s="90"/>
      <c r="D6" s="90"/>
      <c r="E6" s="92">
        <v>0</v>
      </c>
      <c r="F6" s="92"/>
      <c r="G6" s="93">
        <f>IF(E6="","",ROUND(E6*F6,0))</f>
        <v>0</v>
      </c>
    </row>
    <row r="7" s="74" customFormat="1" ht="67" customHeight="1" spans="1:8">
      <c r="A7" s="248" t="s">
        <v>84</v>
      </c>
      <c r="B7" s="91" t="s">
        <v>112</v>
      </c>
      <c r="C7" s="91" t="s">
        <v>113</v>
      </c>
      <c r="D7" s="95" t="s">
        <v>114</v>
      </c>
      <c r="E7" s="96">
        <v>104.75</v>
      </c>
      <c r="F7" s="97"/>
      <c r="G7" s="98">
        <f t="shared" ref="G7:G17" si="0">E7*F7</f>
        <v>0</v>
      </c>
      <c r="H7" s="99"/>
    </row>
    <row r="8" s="74" customFormat="1" ht="25" customHeight="1" spans="1:8">
      <c r="A8" s="100" t="s">
        <v>115</v>
      </c>
      <c r="B8" s="101" t="s">
        <v>116</v>
      </c>
      <c r="C8" s="90"/>
      <c r="D8" s="95"/>
      <c r="E8" s="96">
        <v>0</v>
      </c>
      <c r="F8" s="97"/>
      <c r="G8" s="98">
        <f t="shared" si="0"/>
        <v>0</v>
      </c>
      <c r="H8" s="99"/>
    </row>
    <row r="9" s="74" customFormat="1" ht="51.6" spans="1:8">
      <c r="A9" s="102" t="s">
        <v>84</v>
      </c>
      <c r="B9" s="101" t="s">
        <v>116</v>
      </c>
      <c r="C9" s="103" t="s">
        <v>117</v>
      </c>
      <c r="D9" s="95" t="s">
        <v>118</v>
      </c>
      <c r="E9" s="96">
        <v>104.75</v>
      </c>
      <c r="F9" s="97"/>
      <c r="G9" s="98">
        <f t="shared" si="0"/>
        <v>0</v>
      </c>
      <c r="H9" s="99"/>
    </row>
    <row r="10" s="74" customFormat="1" ht="13.8" spans="1:8">
      <c r="A10" s="94" t="s">
        <v>119</v>
      </c>
      <c r="B10" s="104" t="s">
        <v>120</v>
      </c>
      <c r="C10" s="91"/>
      <c r="D10" s="95"/>
      <c r="E10" s="96">
        <v>0</v>
      </c>
      <c r="F10" s="97"/>
      <c r="G10" s="98">
        <f t="shared" si="0"/>
        <v>0</v>
      </c>
      <c r="H10" s="99"/>
    </row>
    <row r="11" s="74" customFormat="1" ht="26.4" spans="1:8">
      <c r="A11" s="248" t="s">
        <v>84</v>
      </c>
      <c r="B11" s="104" t="s">
        <v>120</v>
      </c>
      <c r="C11" s="103" t="s">
        <v>121</v>
      </c>
      <c r="D11" s="95" t="s">
        <v>114</v>
      </c>
      <c r="E11" s="96">
        <v>4374.45</v>
      </c>
      <c r="F11" s="97"/>
      <c r="G11" s="98">
        <f t="shared" si="0"/>
        <v>0</v>
      </c>
      <c r="H11" s="99"/>
    </row>
    <row r="12" s="74" customFormat="1" ht="24" spans="1:8">
      <c r="A12" s="102" t="s">
        <v>122</v>
      </c>
      <c r="B12" s="105" t="s">
        <v>123</v>
      </c>
      <c r="C12" s="91"/>
      <c r="D12" s="106"/>
      <c r="E12" s="96">
        <v>0</v>
      </c>
      <c r="F12" s="97"/>
      <c r="G12" s="98">
        <f t="shared" si="0"/>
        <v>0</v>
      </c>
      <c r="H12" s="99"/>
    </row>
    <row r="13" s="74" customFormat="1" ht="64.8" spans="1:8">
      <c r="A13" s="248" t="s">
        <v>84</v>
      </c>
      <c r="B13" s="105" t="s">
        <v>124</v>
      </c>
      <c r="C13" s="103" t="s">
        <v>125</v>
      </c>
      <c r="D13" s="95" t="s">
        <v>114</v>
      </c>
      <c r="E13" s="96">
        <v>4374.45</v>
      </c>
      <c r="F13" s="97"/>
      <c r="G13" s="98">
        <f t="shared" si="0"/>
        <v>0</v>
      </c>
      <c r="H13" s="99"/>
    </row>
    <row r="14" s="74" customFormat="1" ht="13.8" spans="1:8">
      <c r="A14" s="102" t="s">
        <v>126</v>
      </c>
      <c r="B14" s="91" t="s">
        <v>127</v>
      </c>
      <c r="C14" s="91"/>
      <c r="D14" s="95"/>
      <c r="E14" s="96">
        <v>0</v>
      </c>
      <c r="F14" s="97"/>
      <c r="G14" s="98">
        <f t="shared" si="0"/>
        <v>0</v>
      </c>
      <c r="H14" s="99"/>
    </row>
    <row r="15" s="74" customFormat="1" ht="39.6" spans="1:8">
      <c r="A15" s="102" t="s">
        <v>84</v>
      </c>
      <c r="B15" s="91" t="s">
        <v>128</v>
      </c>
      <c r="C15" s="107" t="s">
        <v>129</v>
      </c>
      <c r="D15" s="95" t="s">
        <v>130</v>
      </c>
      <c r="E15" s="96">
        <v>127</v>
      </c>
      <c r="F15" s="97"/>
      <c r="G15" s="98">
        <f t="shared" si="0"/>
        <v>0</v>
      </c>
      <c r="H15" s="99"/>
    </row>
    <row r="16" s="74" customFormat="1" ht="39.6" spans="1:8">
      <c r="A16" s="102" t="s">
        <v>131</v>
      </c>
      <c r="B16" s="91" t="s">
        <v>132</v>
      </c>
      <c r="C16" s="107" t="s">
        <v>133</v>
      </c>
      <c r="D16" s="95" t="s">
        <v>130</v>
      </c>
      <c r="E16" s="96">
        <f>160*0.3</f>
        <v>48</v>
      </c>
      <c r="F16" s="97"/>
      <c r="G16" s="98">
        <f t="shared" si="0"/>
        <v>0</v>
      </c>
      <c r="H16" s="99"/>
    </row>
    <row r="17" s="74" customFormat="1" ht="25" customHeight="1" spans="1:8">
      <c r="A17" s="102" t="s">
        <v>134</v>
      </c>
      <c r="B17" s="91" t="s">
        <v>135</v>
      </c>
      <c r="C17" s="91"/>
      <c r="D17" s="95"/>
      <c r="E17" s="96">
        <v>0</v>
      </c>
      <c r="F17" s="97"/>
      <c r="G17" s="98">
        <f t="shared" si="0"/>
        <v>0</v>
      </c>
      <c r="H17" s="99"/>
    </row>
    <row r="18" s="74" customFormat="1" ht="40" customHeight="1" spans="1:8">
      <c r="A18" s="249" t="s">
        <v>84</v>
      </c>
      <c r="B18" s="91" t="s">
        <v>135</v>
      </c>
      <c r="C18" s="91" t="s">
        <v>136</v>
      </c>
      <c r="D18" s="95" t="s">
        <v>137</v>
      </c>
      <c r="E18" s="96">
        <v>200</v>
      </c>
      <c r="F18" s="97"/>
      <c r="G18" s="98">
        <f t="shared" ref="G18:G36" si="1">E18*F18</f>
        <v>0</v>
      </c>
      <c r="H18" s="108"/>
    </row>
    <row r="19" s="74" customFormat="1" ht="25" customHeight="1" spans="1:8">
      <c r="A19" s="102" t="s">
        <v>138</v>
      </c>
      <c r="B19" s="91" t="s">
        <v>139</v>
      </c>
      <c r="C19" s="91"/>
      <c r="D19" s="95"/>
      <c r="E19" s="96">
        <v>0</v>
      </c>
      <c r="F19" s="97"/>
      <c r="G19" s="98">
        <f t="shared" si="1"/>
        <v>0</v>
      </c>
      <c r="H19" s="99"/>
    </row>
    <row r="20" s="74" customFormat="1" ht="36" customHeight="1" spans="1:8">
      <c r="A20" s="249" t="s">
        <v>84</v>
      </c>
      <c r="B20" s="91" t="s">
        <v>139</v>
      </c>
      <c r="C20" s="91" t="s">
        <v>140</v>
      </c>
      <c r="D20" s="95" t="s">
        <v>114</v>
      </c>
      <c r="E20" s="96">
        <v>950</v>
      </c>
      <c r="F20" s="97"/>
      <c r="G20" s="98">
        <f t="shared" si="1"/>
        <v>0</v>
      </c>
      <c r="H20" s="99"/>
    </row>
    <row r="21" s="74" customFormat="1" ht="25" customHeight="1" spans="1:7">
      <c r="A21" s="89" t="s">
        <v>88</v>
      </c>
      <c r="B21" s="86"/>
      <c r="C21" s="91"/>
      <c r="D21" s="95"/>
      <c r="E21" s="109"/>
      <c r="F21" s="110"/>
      <c r="G21" s="98">
        <f t="shared" si="1"/>
        <v>0</v>
      </c>
    </row>
    <row r="22" s="74" customFormat="1" ht="25" customHeight="1" spans="1:7">
      <c r="A22" s="90" t="s">
        <v>110</v>
      </c>
      <c r="B22" s="91" t="s">
        <v>111</v>
      </c>
      <c r="C22" s="90"/>
      <c r="D22" s="95"/>
      <c r="E22" s="96">
        <v>0</v>
      </c>
      <c r="F22" s="96"/>
      <c r="G22" s="98">
        <f>IF(E22="","",ROUND(E22*F22,0))</f>
        <v>0</v>
      </c>
    </row>
    <row r="23" s="74" customFormat="1" ht="67" customHeight="1" spans="1:8">
      <c r="A23" s="248" t="s">
        <v>84</v>
      </c>
      <c r="B23" s="91" t="s">
        <v>112</v>
      </c>
      <c r="C23" s="91" t="s">
        <v>113</v>
      </c>
      <c r="D23" s="95" t="s">
        <v>114</v>
      </c>
      <c r="E23" s="96">
        <v>672.7</v>
      </c>
      <c r="F23" s="97"/>
      <c r="G23" s="98">
        <f t="shared" si="1"/>
        <v>0</v>
      </c>
      <c r="H23" s="99"/>
    </row>
    <row r="24" s="74" customFormat="1" ht="25" customHeight="1" spans="1:8">
      <c r="A24" s="100" t="s">
        <v>115</v>
      </c>
      <c r="B24" s="101" t="s">
        <v>116</v>
      </c>
      <c r="C24" s="90"/>
      <c r="D24" s="95"/>
      <c r="E24" s="96">
        <v>0</v>
      </c>
      <c r="F24" s="97"/>
      <c r="G24" s="98">
        <f t="shared" si="1"/>
        <v>0</v>
      </c>
      <c r="H24" s="99"/>
    </row>
    <row r="25" s="74" customFormat="1" ht="55" customHeight="1" spans="1:8">
      <c r="A25" s="102" t="s">
        <v>84</v>
      </c>
      <c r="B25" s="101" t="s">
        <v>116</v>
      </c>
      <c r="C25" s="103" t="s">
        <v>117</v>
      </c>
      <c r="D25" s="95" t="s">
        <v>118</v>
      </c>
      <c r="E25" s="96">
        <v>672.7</v>
      </c>
      <c r="F25" s="97"/>
      <c r="G25" s="98">
        <f t="shared" si="1"/>
        <v>0</v>
      </c>
      <c r="H25" s="99"/>
    </row>
    <row r="26" s="74" customFormat="1" ht="25" customHeight="1" spans="1:8">
      <c r="A26" s="94" t="s">
        <v>119</v>
      </c>
      <c r="B26" s="104" t="s">
        <v>120</v>
      </c>
      <c r="C26" s="91"/>
      <c r="D26" s="95"/>
      <c r="E26" s="96">
        <v>0</v>
      </c>
      <c r="F26" s="97"/>
      <c r="G26" s="98">
        <f t="shared" si="1"/>
        <v>0</v>
      </c>
      <c r="H26" s="99"/>
    </row>
    <row r="27" s="74" customFormat="1" ht="33" customHeight="1" spans="1:8">
      <c r="A27" s="248" t="s">
        <v>84</v>
      </c>
      <c r="B27" s="104" t="s">
        <v>120</v>
      </c>
      <c r="C27" s="103" t="s">
        <v>121</v>
      </c>
      <c r="D27" s="95" t="s">
        <v>114</v>
      </c>
      <c r="E27" s="96">
        <v>1800</v>
      </c>
      <c r="F27" s="97"/>
      <c r="G27" s="98">
        <f t="shared" si="1"/>
        <v>0</v>
      </c>
      <c r="H27" s="99"/>
    </row>
    <row r="28" s="74" customFormat="1" ht="25" customHeight="1" spans="1:8">
      <c r="A28" s="102" t="s">
        <v>122</v>
      </c>
      <c r="B28" s="105" t="s">
        <v>123</v>
      </c>
      <c r="C28" s="91"/>
      <c r="D28" s="106"/>
      <c r="E28" s="96">
        <v>0</v>
      </c>
      <c r="F28" s="97"/>
      <c r="G28" s="98">
        <f t="shared" si="1"/>
        <v>0</v>
      </c>
      <c r="H28" s="99"/>
    </row>
    <row r="29" s="74" customFormat="1" ht="70" customHeight="1" spans="1:8">
      <c r="A29" s="248" t="s">
        <v>84</v>
      </c>
      <c r="B29" s="105" t="s">
        <v>124</v>
      </c>
      <c r="C29" s="103" t="s">
        <v>125</v>
      </c>
      <c r="D29" s="95" t="s">
        <v>114</v>
      </c>
      <c r="E29" s="96">
        <v>1800</v>
      </c>
      <c r="F29" s="97"/>
      <c r="G29" s="98">
        <f t="shared" si="1"/>
        <v>0</v>
      </c>
      <c r="H29" s="99"/>
    </row>
    <row r="30" s="74" customFormat="1" ht="25" customHeight="1" spans="1:8">
      <c r="A30" s="102" t="s">
        <v>126</v>
      </c>
      <c r="B30" s="91" t="s">
        <v>127</v>
      </c>
      <c r="C30" s="91"/>
      <c r="D30" s="95"/>
      <c r="E30" s="96">
        <v>0</v>
      </c>
      <c r="F30" s="97"/>
      <c r="G30" s="98">
        <f t="shared" si="1"/>
        <v>0</v>
      </c>
      <c r="H30" s="99"/>
    </row>
    <row r="31" s="74" customFormat="1" ht="46" customHeight="1" spans="1:8">
      <c r="A31" s="102" t="s">
        <v>84</v>
      </c>
      <c r="B31" s="91" t="s">
        <v>128</v>
      </c>
      <c r="C31" s="107" t="s">
        <v>129</v>
      </c>
      <c r="D31" s="95" t="s">
        <v>130</v>
      </c>
      <c r="E31" s="96">
        <f>500*0.5</f>
        <v>250</v>
      </c>
      <c r="F31" s="97"/>
      <c r="G31" s="98">
        <f t="shared" si="1"/>
        <v>0</v>
      </c>
      <c r="H31" s="99"/>
    </row>
    <row r="32" s="74" customFormat="1" ht="46" customHeight="1" spans="1:8">
      <c r="A32" s="102" t="s">
        <v>131</v>
      </c>
      <c r="B32" s="91" t="s">
        <v>132</v>
      </c>
      <c r="C32" s="107" t="s">
        <v>133</v>
      </c>
      <c r="D32" s="95" t="s">
        <v>130</v>
      </c>
      <c r="E32" s="96">
        <f>700*0.3</f>
        <v>210</v>
      </c>
      <c r="F32" s="97"/>
      <c r="G32" s="98">
        <f t="shared" si="1"/>
        <v>0</v>
      </c>
      <c r="H32" s="99"/>
    </row>
    <row r="33" s="74" customFormat="1" ht="25" customHeight="1" spans="1:8">
      <c r="A33" s="102" t="s">
        <v>134</v>
      </c>
      <c r="B33" s="91" t="s">
        <v>135</v>
      </c>
      <c r="C33" s="91"/>
      <c r="D33" s="95"/>
      <c r="E33" s="96">
        <v>0</v>
      </c>
      <c r="F33" s="97"/>
      <c r="G33" s="98">
        <f t="shared" si="1"/>
        <v>0</v>
      </c>
      <c r="H33" s="99"/>
    </row>
    <row r="34" s="74" customFormat="1" ht="40" customHeight="1" spans="1:8">
      <c r="A34" s="249" t="s">
        <v>84</v>
      </c>
      <c r="B34" s="91" t="s">
        <v>135</v>
      </c>
      <c r="C34" s="91" t="s">
        <v>136</v>
      </c>
      <c r="D34" s="95" t="s">
        <v>137</v>
      </c>
      <c r="E34" s="96">
        <v>350</v>
      </c>
      <c r="F34" s="97"/>
      <c r="G34" s="98">
        <f t="shared" si="1"/>
        <v>0</v>
      </c>
      <c r="H34" s="99"/>
    </row>
    <row r="35" s="74" customFormat="1" ht="25" customHeight="1" spans="1:8">
      <c r="A35" s="102" t="s">
        <v>138</v>
      </c>
      <c r="B35" s="91" t="s">
        <v>139</v>
      </c>
      <c r="C35" s="91"/>
      <c r="D35" s="95"/>
      <c r="E35" s="96">
        <v>0</v>
      </c>
      <c r="F35" s="97"/>
      <c r="G35" s="98">
        <f t="shared" si="1"/>
        <v>0</v>
      </c>
      <c r="H35" s="99"/>
    </row>
    <row r="36" s="74" customFormat="1" ht="36" customHeight="1" spans="1:8">
      <c r="A36" s="249" t="s">
        <v>84</v>
      </c>
      <c r="B36" s="91" t="s">
        <v>139</v>
      </c>
      <c r="C36" s="91" t="s">
        <v>140</v>
      </c>
      <c r="D36" s="95" t="s">
        <v>114</v>
      </c>
      <c r="E36" s="96">
        <v>370</v>
      </c>
      <c r="F36" s="97"/>
      <c r="G36" s="98">
        <f t="shared" si="1"/>
        <v>0</v>
      </c>
      <c r="H36" s="99"/>
    </row>
    <row r="37" s="74" customFormat="1" ht="25" customHeight="1" spans="1:7">
      <c r="A37" s="90" t="s">
        <v>141</v>
      </c>
      <c r="B37" s="111" t="s">
        <v>142</v>
      </c>
      <c r="C37" s="91"/>
      <c r="D37" s="95"/>
      <c r="E37" s="96"/>
      <c r="F37" s="97"/>
      <c r="G37" s="98">
        <f t="shared" ref="G37:G57" si="2">E37*F37</f>
        <v>0</v>
      </c>
    </row>
    <row r="38" s="74" customFormat="1" ht="34" customHeight="1" spans="1:7">
      <c r="A38" s="249" t="s">
        <v>84</v>
      </c>
      <c r="B38" s="111" t="s">
        <v>142</v>
      </c>
      <c r="C38" s="103" t="s">
        <v>143</v>
      </c>
      <c r="D38" s="95" t="s">
        <v>144</v>
      </c>
      <c r="E38" s="96">
        <v>8</v>
      </c>
      <c r="F38" s="97"/>
      <c r="G38" s="98">
        <f t="shared" si="2"/>
        <v>0</v>
      </c>
    </row>
    <row r="39" s="74" customFormat="1" ht="25" customHeight="1" spans="1:7">
      <c r="A39" s="89" t="s">
        <v>89</v>
      </c>
      <c r="B39" s="86"/>
      <c r="C39" s="91"/>
      <c r="D39" s="95"/>
      <c r="E39" s="109"/>
      <c r="F39" s="110"/>
      <c r="G39" s="98">
        <f t="shared" si="2"/>
        <v>0</v>
      </c>
    </row>
    <row r="40" s="73" customFormat="1" ht="25" customHeight="1" spans="1:7">
      <c r="A40" s="89" t="s">
        <v>104</v>
      </c>
      <c r="B40" s="86"/>
      <c r="C40" s="91"/>
      <c r="D40" s="95"/>
      <c r="E40" s="109"/>
      <c r="F40" s="110"/>
      <c r="G40" s="98">
        <f t="shared" si="2"/>
        <v>0</v>
      </c>
    </row>
    <row r="41" s="74" customFormat="1" ht="25" customHeight="1" spans="1:7">
      <c r="A41" s="90" t="s">
        <v>110</v>
      </c>
      <c r="B41" s="91" t="s">
        <v>111</v>
      </c>
      <c r="C41" s="90"/>
      <c r="D41" s="95"/>
      <c r="E41" s="96">
        <v>0</v>
      </c>
      <c r="F41" s="96"/>
      <c r="G41" s="98">
        <f>IF(E41="","",ROUND(E41*F41,0))</f>
        <v>0</v>
      </c>
    </row>
    <row r="42" s="74" customFormat="1" ht="67" customHeight="1" spans="1:8">
      <c r="A42" s="248" t="s">
        <v>84</v>
      </c>
      <c r="B42" s="91" t="s">
        <v>112</v>
      </c>
      <c r="C42" s="91" t="s">
        <v>113</v>
      </c>
      <c r="D42" s="95" t="s">
        <v>114</v>
      </c>
      <c r="E42" s="96">
        <v>267.98</v>
      </c>
      <c r="F42" s="97"/>
      <c r="G42" s="98">
        <f t="shared" si="2"/>
        <v>0</v>
      </c>
      <c r="H42" s="99"/>
    </row>
    <row r="43" s="74" customFormat="1" ht="25" customHeight="1" spans="1:8">
      <c r="A43" s="100" t="s">
        <v>115</v>
      </c>
      <c r="B43" s="101" t="s">
        <v>116</v>
      </c>
      <c r="C43" s="90"/>
      <c r="D43" s="95"/>
      <c r="E43" s="96">
        <v>0</v>
      </c>
      <c r="F43" s="97"/>
      <c r="G43" s="98">
        <f t="shared" si="2"/>
        <v>0</v>
      </c>
      <c r="H43" s="99"/>
    </row>
    <row r="44" s="74" customFormat="1" ht="55" customHeight="1" spans="1:8">
      <c r="A44" s="102" t="s">
        <v>84</v>
      </c>
      <c r="B44" s="101" t="s">
        <v>116</v>
      </c>
      <c r="C44" s="103" t="s">
        <v>117</v>
      </c>
      <c r="D44" s="95" t="s">
        <v>118</v>
      </c>
      <c r="E44" s="96">
        <v>267.98</v>
      </c>
      <c r="F44" s="97"/>
      <c r="G44" s="98">
        <f t="shared" si="2"/>
        <v>0</v>
      </c>
      <c r="H44" s="99"/>
    </row>
    <row r="45" s="74" customFormat="1" ht="25" customHeight="1" spans="1:8">
      <c r="A45" s="94" t="s">
        <v>119</v>
      </c>
      <c r="B45" s="104" t="s">
        <v>120</v>
      </c>
      <c r="C45" s="91"/>
      <c r="D45" s="95"/>
      <c r="E45" s="96">
        <v>0</v>
      </c>
      <c r="F45" s="97"/>
      <c r="G45" s="98">
        <f t="shared" si="2"/>
        <v>0</v>
      </c>
      <c r="H45" s="99"/>
    </row>
    <row r="46" s="74" customFormat="1" ht="33" customHeight="1" spans="1:8">
      <c r="A46" s="248" t="s">
        <v>84</v>
      </c>
      <c r="B46" s="104" t="s">
        <v>120</v>
      </c>
      <c r="C46" s="103" t="s">
        <v>121</v>
      </c>
      <c r="D46" s="95" t="s">
        <v>114</v>
      </c>
      <c r="E46" s="96">
        <v>3898.8</v>
      </c>
      <c r="F46" s="97"/>
      <c r="G46" s="98">
        <f t="shared" si="2"/>
        <v>0</v>
      </c>
      <c r="H46" s="99"/>
    </row>
    <row r="47" s="74" customFormat="1" ht="25" customHeight="1" spans="1:8">
      <c r="A47" s="102" t="s">
        <v>122</v>
      </c>
      <c r="B47" s="105" t="s">
        <v>123</v>
      </c>
      <c r="C47" s="91"/>
      <c r="D47" s="106"/>
      <c r="E47" s="96">
        <v>0</v>
      </c>
      <c r="F47" s="97"/>
      <c r="G47" s="98">
        <f t="shared" si="2"/>
        <v>0</v>
      </c>
      <c r="H47" s="99"/>
    </row>
    <row r="48" s="74" customFormat="1" ht="70" customHeight="1" spans="1:8">
      <c r="A48" s="248" t="s">
        <v>84</v>
      </c>
      <c r="B48" s="105" t="s">
        <v>124</v>
      </c>
      <c r="C48" s="103" t="s">
        <v>125</v>
      </c>
      <c r="D48" s="95" t="s">
        <v>114</v>
      </c>
      <c r="E48" s="96">
        <v>3898.8</v>
      </c>
      <c r="F48" s="97"/>
      <c r="G48" s="98">
        <f t="shared" si="2"/>
        <v>0</v>
      </c>
      <c r="H48" s="99"/>
    </row>
    <row r="49" s="74" customFormat="1" ht="25" customHeight="1" spans="1:8">
      <c r="A49" s="102" t="s">
        <v>126</v>
      </c>
      <c r="B49" s="91" t="s">
        <v>127</v>
      </c>
      <c r="C49" s="91"/>
      <c r="D49" s="95"/>
      <c r="E49" s="96">
        <v>0</v>
      </c>
      <c r="F49" s="97"/>
      <c r="G49" s="98">
        <f t="shared" si="2"/>
        <v>0</v>
      </c>
      <c r="H49" s="99"/>
    </row>
    <row r="50" s="74" customFormat="1" ht="46" customHeight="1" spans="1:8">
      <c r="A50" s="102" t="s">
        <v>84</v>
      </c>
      <c r="B50" s="91" t="s">
        <v>128</v>
      </c>
      <c r="C50" s="107" t="s">
        <v>129</v>
      </c>
      <c r="D50" s="95" t="s">
        <v>130</v>
      </c>
      <c r="E50" s="96">
        <v>72</v>
      </c>
      <c r="F50" s="97"/>
      <c r="G50" s="98">
        <f t="shared" si="2"/>
        <v>0</v>
      </c>
      <c r="H50" s="99"/>
    </row>
    <row r="51" s="74" customFormat="1" ht="46" customHeight="1" spans="1:8">
      <c r="A51" s="102" t="s">
        <v>131</v>
      </c>
      <c r="B51" s="91" t="s">
        <v>132</v>
      </c>
      <c r="C51" s="107" t="s">
        <v>133</v>
      </c>
      <c r="D51" s="95" t="s">
        <v>130</v>
      </c>
      <c r="E51" s="96">
        <f>280*0.3</f>
        <v>84</v>
      </c>
      <c r="F51" s="97"/>
      <c r="G51" s="98">
        <f t="shared" si="2"/>
        <v>0</v>
      </c>
      <c r="H51" s="99"/>
    </row>
    <row r="52" s="74" customFormat="1" ht="25" customHeight="1" spans="1:8">
      <c r="A52" s="102" t="s">
        <v>134</v>
      </c>
      <c r="B52" s="91" t="s">
        <v>135</v>
      </c>
      <c r="C52" s="91"/>
      <c r="D52" s="95"/>
      <c r="E52" s="96">
        <v>0</v>
      </c>
      <c r="F52" s="97"/>
      <c r="G52" s="98">
        <f t="shared" si="2"/>
        <v>0</v>
      </c>
      <c r="H52" s="99"/>
    </row>
    <row r="53" s="74" customFormat="1" ht="40" customHeight="1" spans="1:8">
      <c r="A53" s="249" t="s">
        <v>84</v>
      </c>
      <c r="B53" s="91" t="s">
        <v>135</v>
      </c>
      <c r="C53" s="91" t="s">
        <v>136</v>
      </c>
      <c r="D53" s="95" t="s">
        <v>137</v>
      </c>
      <c r="E53" s="96">
        <v>400</v>
      </c>
      <c r="F53" s="97"/>
      <c r="G53" s="98">
        <f t="shared" si="2"/>
        <v>0</v>
      </c>
      <c r="H53" s="99"/>
    </row>
    <row r="54" s="74" customFormat="1" ht="25" customHeight="1" spans="1:8">
      <c r="A54" s="102" t="s">
        <v>138</v>
      </c>
      <c r="B54" s="91" t="s">
        <v>139</v>
      </c>
      <c r="C54" s="91"/>
      <c r="D54" s="95"/>
      <c r="E54" s="96">
        <v>0</v>
      </c>
      <c r="F54" s="97"/>
      <c r="G54" s="98">
        <f t="shared" si="2"/>
        <v>0</v>
      </c>
      <c r="H54" s="99"/>
    </row>
    <row r="55" s="74" customFormat="1" ht="36" customHeight="1" spans="1:8">
      <c r="A55" s="249" t="s">
        <v>84</v>
      </c>
      <c r="B55" s="91" t="s">
        <v>139</v>
      </c>
      <c r="C55" s="91" t="s">
        <v>140</v>
      </c>
      <c r="D55" s="95" t="s">
        <v>114</v>
      </c>
      <c r="E55" s="96">
        <v>750</v>
      </c>
      <c r="F55" s="97"/>
      <c r="G55" s="98">
        <f t="shared" si="2"/>
        <v>0</v>
      </c>
      <c r="H55" s="99"/>
    </row>
    <row r="56" s="74" customFormat="1" ht="25" customHeight="1" spans="1:7">
      <c r="A56" s="89" t="s">
        <v>105</v>
      </c>
      <c r="B56" s="86"/>
      <c r="C56" s="91"/>
      <c r="D56" s="95"/>
      <c r="E56" s="109"/>
      <c r="F56" s="110"/>
      <c r="G56" s="98">
        <f t="shared" ref="G56:G71" si="3">E56*F56</f>
        <v>0</v>
      </c>
    </row>
    <row r="57" s="74" customFormat="1" ht="25" customHeight="1" spans="1:7">
      <c r="A57" s="90" t="s">
        <v>110</v>
      </c>
      <c r="B57" s="91" t="s">
        <v>111</v>
      </c>
      <c r="C57" s="90"/>
      <c r="D57" s="95"/>
      <c r="E57" s="96">
        <v>0</v>
      </c>
      <c r="F57" s="96"/>
      <c r="G57" s="98">
        <f>IF(E57="","",ROUND(E57*F57,0))</f>
        <v>0</v>
      </c>
    </row>
    <row r="58" s="74" customFormat="1" ht="67" customHeight="1" spans="1:8">
      <c r="A58" s="248" t="s">
        <v>84</v>
      </c>
      <c r="B58" s="91" t="s">
        <v>112</v>
      </c>
      <c r="C58" s="91" t="s">
        <v>113</v>
      </c>
      <c r="D58" s="95" t="s">
        <v>114</v>
      </c>
      <c r="E58" s="96">
        <v>987.54</v>
      </c>
      <c r="F58" s="97"/>
      <c r="G58" s="98">
        <f t="shared" si="3"/>
        <v>0</v>
      </c>
      <c r="H58" s="99"/>
    </row>
    <row r="59" s="74" customFormat="1" ht="25" customHeight="1" spans="1:8">
      <c r="A59" s="100" t="s">
        <v>115</v>
      </c>
      <c r="B59" s="101" t="s">
        <v>116</v>
      </c>
      <c r="C59" s="90"/>
      <c r="D59" s="95"/>
      <c r="E59" s="96">
        <v>0</v>
      </c>
      <c r="F59" s="97"/>
      <c r="G59" s="98">
        <f t="shared" si="3"/>
        <v>0</v>
      </c>
      <c r="H59" s="99"/>
    </row>
    <row r="60" s="74" customFormat="1" ht="55" customHeight="1" spans="1:8">
      <c r="A60" s="102" t="s">
        <v>84</v>
      </c>
      <c r="B60" s="101" t="s">
        <v>116</v>
      </c>
      <c r="C60" s="103" t="s">
        <v>117</v>
      </c>
      <c r="D60" s="95" t="s">
        <v>118</v>
      </c>
      <c r="E60" s="96">
        <v>987.54</v>
      </c>
      <c r="F60" s="97"/>
      <c r="G60" s="98">
        <f t="shared" si="3"/>
        <v>0</v>
      </c>
      <c r="H60" s="99"/>
    </row>
    <row r="61" s="74" customFormat="1" ht="25" customHeight="1" spans="1:8">
      <c r="A61" s="94" t="s">
        <v>119</v>
      </c>
      <c r="B61" s="104" t="s">
        <v>120</v>
      </c>
      <c r="C61" s="91"/>
      <c r="D61" s="95"/>
      <c r="E61" s="96">
        <v>0</v>
      </c>
      <c r="F61" s="97"/>
      <c r="G61" s="98">
        <f t="shared" si="3"/>
        <v>0</v>
      </c>
      <c r="H61" s="99"/>
    </row>
    <row r="62" s="74" customFormat="1" ht="33" customHeight="1" spans="1:8">
      <c r="A62" s="248" t="s">
        <v>84</v>
      </c>
      <c r="B62" s="104" t="s">
        <v>120</v>
      </c>
      <c r="C62" s="103" t="s">
        <v>121</v>
      </c>
      <c r="D62" s="95" t="s">
        <v>114</v>
      </c>
      <c r="E62" s="96">
        <v>3804</v>
      </c>
      <c r="F62" s="97"/>
      <c r="G62" s="98">
        <f t="shared" si="3"/>
        <v>0</v>
      </c>
      <c r="H62" s="99"/>
    </row>
    <row r="63" s="74" customFormat="1" ht="25" customHeight="1" spans="1:8">
      <c r="A63" s="102" t="s">
        <v>122</v>
      </c>
      <c r="B63" s="105" t="s">
        <v>123</v>
      </c>
      <c r="C63" s="91"/>
      <c r="D63" s="106"/>
      <c r="E63" s="96">
        <v>0</v>
      </c>
      <c r="F63" s="97"/>
      <c r="G63" s="98">
        <f t="shared" si="3"/>
        <v>0</v>
      </c>
      <c r="H63" s="99"/>
    </row>
    <row r="64" s="74" customFormat="1" ht="70" customHeight="1" spans="1:8">
      <c r="A64" s="248" t="s">
        <v>84</v>
      </c>
      <c r="B64" s="105" t="s">
        <v>124</v>
      </c>
      <c r="C64" s="103" t="s">
        <v>125</v>
      </c>
      <c r="D64" s="95" t="s">
        <v>114</v>
      </c>
      <c r="E64" s="96">
        <v>3804</v>
      </c>
      <c r="F64" s="97"/>
      <c r="G64" s="98">
        <f t="shared" si="3"/>
        <v>0</v>
      </c>
      <c r="H64" s="99"/>
    </row>
    <row r="65" s="74" customFormat="1" ht="25" customHeight="1" spans="1:8">
      <c r="A65" s="102" t="s">
        <v>126</v>
      </c>
      <c r="B65" s="91" t="s">
        <v>127</v>
      </c>
      <c r="C65" s="91"/>
      <c r="D65" s="95"/>
      <c r="E65" s="96">
        <v>0</v>
      </c>
      <c r="F65" s="97"/>
      <c r="G65" s="98">
        <f t="shared" si="3"/>
        <v>0</v>
      </c>
      <c r="H65" s="99"/>
    </row>
    <row r="66" s="74" customFormat="1" ht="46" customHeight="1" spans="1:8">
      <c r="A66" s="102" t="s">
        <v>84</v>
      </c>
      <c r="B66" s="91" t="s">
        <v>128</v>
      </c>
      <c r="C66" s="107" t="s">
        <v>129</v>
      </c>
      <c r="D66" s="95" t="s">
        <v>130</v>
      </c>
      <c r="E66" s="96">
        <f>1400*0.5</f>
        <v>700</v>
      </c>
      <c r="F66" s="97"/>
      <c r="G66" s="98">
        <f t="shared" si="3"/>
        <v>0</v>
      </c>
      <c r="H66" s="99"/>
    </row>
    <row r="67" s="74" customFormat="1" ht="46" customHeight="1" spans="1:8">
      <c r="A67" s="102" t="s">
        <v>131</v>
      </c>
      <c r="B67" s="91" t="s">
        <v>132</v>
      </c>
      <c r="C67" s="107" t="s">
        <v>133</v>
      </c>
      <c r="D67" s="95" t="s">
        <v>130</v>
      </c>
      <c r="E67" s="96">
        <f>1500*0.2</f>
        <v>300</v>
      </c>
      <c r="F67" s="97"/>
      <c r="G67" s="98">
        <f t="shared" si="3"/>
        <v>0</v>
      </c>
      <c r="H67" s="99"/>
    </row>
    <row r="68" s="74" customFormat="1" ht="25" customHeight="1" spans="1:8">
      <c r="A68" s="102" t="s">
        <v>134</v>
      </c>
      <c r="B68" s="91" t="s">
        <v>135</v>
      </c>
      <c r="C68" s="91"/>
      <c r="D68" s="95"/>
      <c r="E68" s="96">
        <v>0</v>
      </c>
      <c r="F68" s="97"/>
      <c r="G68" s="98">
        <f t="shared" si="3"/>
        <v>0</v>
      </c>
      <c r="H68" s="99"/>
    </row>
    <row r="69" s="74" customFormat="1" ht="40" customHeight="1" spans="1:8">
      <c r="A69" s="249" t="s">
        <v>84</v>
      </c>
      <c r="B69" s="91" t="s">
        <v>135</v>
      </c>
      <c r="C69" s="91" t="s">
        <v>136</v>
      </c>
      <c r="D69" s="95" t="s">
        <v>137</v>
      </c>
      <c r="E69" s="96">
        <v>400</v>
      </c>
      <c r="F69" s="97"/>
      <c r="G69" s="98">
        <f t="shared" si="3"/>
        <v>0</v>
      </c>
      <c r="H69" s="99"/>
    </row>
    <row r="70" s="74" customFormat="1" ht="25" customHeight="1" spans="1:8">
      <c r="A70" s="102" t="s">
        <v>138</v>
      </c>
      <c r="B70" s="91" t="s">
        <v>139</v>
      </c>
      <c r="C70" s="91"/>
      <c r="D70" s="95"/>
      <c r="E70" s="96">
        <v>0</v>
      </c>
      <c r="F70" s="97"/>
      <c r="G70" s="98">
        <f t="shared" si="3"/>
        <v>0</v>
      </c>
      <c r="H70" s="99"/>
    </row>
    <row r="71" s="74" customFormat="1" ht="36" customHeight="1" spans="1:8">
      <c r="A71" s="249" t="s">
        <v>84</v>
      </c>
      <c r="B71" s="91" t="s">
        <v>139</v>
      </c>
      <c r="C71" s="91" t="s">
        <v>140</v>
      </c>
      <c r="D71" s="95" t="s">
        <v>114</v>
      </c>
      <c r="E71" s="96">
        <v>800</v>
      </c>
      <c r="F71" s="97"/>
      <c r="G71" s="98">
        <f t="shared" si="3"/>
        <v>0</v>
      </c>
      <c r="H71" s="99"/>
    </row>
    <row r="72" s="72" customFormat="1" ht="25" customHeight="1" spans="1:7">
      <c r="A72" s="112" t="s">
        <v>145</v>
      </c>
      <c r="B72" s="113"/>
      <c r="C72" s="113"/>
      <c r="D72" s="113"/>
      <c r="E72" s="114">
        <f>SUM(G7:G71)</f>
        <v>0</v>
      </c>
      <c r="F72" s="114"/>
      <c r="G72" s="115" t="s">
        <v>79</v>
      </c>
    </row>
    <row r="73" s="72" customFormat="1" customHeight="1" spans="1:7">
      <c r="A73" s="116"/>
      <c r="D73" s="117"/>
      <c r="E73" s="118"/>
      <c r="F73" s="119"/>
      <c r="G73" s="120"/>
    </row>
    <row r="74" s="72" customFormat="1" customHeight="1" spans="1:7">
      <c r="A74" s="116"/>
      <c r="D74" s="117"/>
      <c r="E74" s="118"/>
      <c r="F74" s="121"/>
      <c r="G74" s="120"/>
    </row>
    <row r="75" s="72" customFormat="1" customHeight="1" spans="1:7">
      <c r="A75" s="116"/>
      <c r="D75" s="117"/>
      <c r="E75" s="118"/>
      <c r="F75" s="119"/>
      <c r="G75" s="120"/>
    </row>
    <row r="76" s="72" customFormat="1" customHeight="1" spans="1:7">
      <c r="A76" s="116"/>
      <c r="D76" s="117"/>
      <c r="E76" s="118"/>
      <c r="F76" s="119"/>
      <c r="G76" s="120"/>
    </row>
  </sheetData>
  <sheetProtection formatColumns="0" formatRows="0"/>
  <autoFilter xmlns:etc="http://www.wps.cn/officeDocument/2017/etCustomData" ref="A4:XFC73" etc:filterBottomFollowUsedRange="0">
    <extLst/>
  </autoFilter>
  <mergeCells count="4">
    <mergeCell ref="A1:G1"/>
    <mergeCell ref="A3:G3"/>
    <mergeCell ref="A72:D72"/>
    <mergeCell ref="E72:F72"/>
  </mergeCells>
  <pageMargins left="0.751388888888889" right="0.629861111111111" top="0.786805555555556" bottom="0.708333333333333" header="0.5" footer="0.354166666666667"/>
  <pageSetup paperSize="9" scale="98" fitToHeight="0" orientation="portrait"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19"/>
  <sheetViews>
    <sheetView showZeros="0" view="pageBreakPreview" zoomScaleNormal="100" workbookViewId="0">
      <selection activeCell="I7" sqref="I7"/>
    </sheetView>
  </sheetViews>
  <sheetFormatPr defaultColWidth="9" defaultRowHeight="28.5" customHeight="1" outlineLevelCol="6"/>
  <cols>
    <col min="1" max="1" width="6.5" style="25" customWidth="1"/>
    <col min="2" max="2" width="15.725" style="26" customWidth="1"/>
    <col min="3" max="3" width="25.375" style="26" customWidth="1"/>
    <col min="4" max="4" width="7.5" style="26" customWidth="1"/>
    <col min="5" max="5" width="7.625" style="27" customWidth="1"/>
    <col min="6" max="6" width="9" style="28" customWidth="1"/>
    <col min="7" max="7" width="9.225" style="26" customWidth="1"/>
    <col min="8" max="16384" width="9" style="26"/>
  </cols>
  <sheetData>
    <row r="1" s="18" customFormat="1" ht="25" customHeight="1" spans="1:7">
      <c r="A1" s="29" t="s">
        <v>60</v>
      </c>
      <c r="B1" s="30"/>
      <c r="C1" s="30"/>
      <c r="D1" s="30"/>
      <c r="E1" s="31"/>
      <c r="F1" s="32"/>
      <c r="G1" s="30"/>
    </row>
    <row r="2" s="19" customFormat="1" ht="25" customHeight="1" spans="1:7">
      <c r="A2" s="33">
        <f>总说明!G3</f>
        <v>0</v>
      </c>
      <c r="B2" s="34"/>
      <c r="C2" s="35"/>
      <c r="D2" s="36"/>
      <c r="E2" s="37"/>
      <c r="F2" s="38" t="s">
        <v>37</v>
      </c>
      <c r="G2" s="39"/>
    </row>
    <row r="3" s="20" customFormat="1" ht="25" customHeight="1" spans="1:7">
      <c r="A3" s="40" t="s">
        <v>146</v>
      </c>
      <c r="B3" s="41"/>
      <c r="C3" s="41"/>
      <c r="D3" s="41"/>
      <c r="E3" s="41"/>
      <c r="F3" s="41"/>
      <c r="G3" s="42"/>
    </row>
    <row r="4" s="21" customFormat="1" ht="25" customHeight="1" spans="1:7">
      <c r="A4" s="43" t="s">
        <v>63</v>
      </c>
      <c r="B4" s="44" t="s">
        <v>64</v>
      </c>
      <c r="C4" s="44" t="s">
        <v>65</v>
      </c>
      <c r="D4" s="44" t="s">
        <v>66</v>
      </c>
      <c r="E4" s="45" t="s">
        <v>67</v>
      </c>
      <c r="F4" s="46" t="s">
        <v>108</v>
      </c>
      <c r="G4" s="47" t="s">
        <v>109</v>
      </c>
    </row>
    <row r="5" s="21" customFormat="1" ht="25" customHeight="1" spans="1:7">
      <c r="A5" s="48" t="s">
        <v>81</v>
      </c>
      <c r="B5" s="44"/>
      <c r="C5" s="44"/>
      <c r="D5" s="44"/>
      <c r="E5" s="45"/>
      <c r="F5" s="46"/>
      <c r="G5" s="47"/>
    </row>
    <row r="6" s="22" customFormat="1" ht="25" customHeight="1" spans="1:7">
      <c r="A6" s="49" t="s">
        <v>147</v>
      </c>
      <c r="B6" s="50" t="s">
        <v>148</v>
      </c>
      <c r="C6" s="51"/>
      <c r="D6" s="52"/>
      <c r="E6" s="53"/>
      <c r="F6" s="53"/>
      <c r="G6" s="54"/>
    </row>
    <row r="7" s="22" customFormat="1" ht="36" customHeight="1" spans="1:7">
      <c r="A7" s="49" t="s">
        <v>84</v>
      </c>
      <c r="B7" s="50" t="s">
        <v>148</v>
      </c>
      <c r="C7" s="55" t="s">
        <v>149</v>
      </c>
      <c r="D7" s="56" t="s">
        <v>150</v>
      </c>
      <c r="E7" s="57">
        <v>308.1</v>
      </c>
      <c r="F7" s="58"/>
      <c r="G7" s="59">
        <f>E7*F7</f>
        <v>0</v>
      </c>
    </row>
    <row r="8" s="21" customFormat="1" ht="25" customHeight="1" spans="1:7">
      <c r="A8" s="48" t="s">
        <v>88</v>
      </c>
      <c r="B8" s="44"/>
      <c r="C8" s="44"/>
      <c r="D8" s="56"/>
      <c r="E8" s="60"/>
      <c r="F8" s="61"/>
      <c r="G8" s="59">
        <f>E8*F8</f>
        <v>0</v>
      </c>
    </row>
    <row r="9" s="22" customFormat="1" ht="25" customHeight="1" spans="1:7">
      <c r="A9" s="49" t="s">
        <v>147</v>
      </c>
      <c r="B9" s="50" t="s">
        <v>148</v>
      </c>
      <c r="C9" s="51"/>
      <c r="D9" s="62"/>
      <c r="E9" s="57"/>
      <c r="F9" s="57"/>
      <c r="G9" s="59"/>
    </row>
    <row r="10" s="22" customFormat="1" ht="36" customHeight="1" spans="1:7">
      <c r="A10" s="49" t="s">
        <v>84</v>
      </c>
      <c r="B10" s="50" t="s">
        <v>148</v>
      </c>
      <c r="C10" s="55" t="s">
        <v>149</v>
      </c>
      <c r="D10" s="56" t="s">
        <v>150</v>
      </c>
      <c r="E10" s="57">
        <v>105</v>
      </c>
      <c r="F10" s="58"/>
      <c r="G10" s="59">
        <f>E10*F10</f>
        <v>0</v>
      </c>
    </row>
    <row r="11" s="21" customFormat="1" ht="25" customHeight="1" spans="1:7">
      <c r="A11" s="48" t="s">
        <v>89</v>
      </c>
      <c r="B11" s="44"/>
      <c r="C11" s="44"/>
      <c r="D11" s="56"/>
      <c r="E11" s="60"/>
      <c r="F11" s="61"/>
      <c r="G11" s="59">
        <f>E11*F11</f>
        <v>0</v>
      </c>
    </row>
    <row r="12" s="21" customFormat="1" ht="25" customHeight="1" spans="1:7">
      <c r="A12" s="63" t="s">
        <v>104</v>
      </c>
      <c r="B12" s="44"/>
      <c r="C12" s="44"/>
      <c r="D12" s="56"/>
      <c r="E12" s="60"/>
      <c r="F12" s="61"/>
      <c r="G12" s="59">
        <f>E12*F12</f>
        <v>0</v>
      </c>
    </row>
    <row r="13" s="22" customFormat="1" ht="25" customHeight="1" spans="1:7">
      <c r="A13" s="49" t="s">
        <v>147</v>
      </c>
      <c r="B13" s="50" t="s">
        <v>148</v>
      </c>
      <c r="C13" s="51"/>
      <c r="D13" s="62"/>
      <c r="E13" s="57"/>
      <c r="F13" s="57"/>
      <c r="G13" s="59"/>
    </row>
    <row r="14" s="22" customFormat="1" ht="36" customHeight="1" spans="1:7">
      <c r="A14" s="49" t="s">
        <v>84</v>
      </c>
      <c r="B14" s="50" t="s">
        <v>148</v>
      </c>
      <c r="C14" s="55" t="s">
        <v>149</v>
      </c>
      <c r="D14" s="56" t="s">
        <v>150</v>
      </c>
      <c r="E14" s="57">
        <v>207</v>
      </c>
      <c r="F14" s="58"/>
      <c r="G14" s="59">
        <f>E14*F14</f>
        <v>0</v>
      </c>
    </row>
    <row r="15" s="21" customFormat="1" ht="25" customHeight="1" spans="1:7">
      <c r="A15" s="63" t="s">
        <v>105</v>
      </c>
      <c r="B15" s="44"/>
      <c r="C15" s="44"/>
      <c r="D15" s="56"/>
      <c r="E15" s="60"/>
      <c r="F15" s="61"/>
      <c r="G15" s="59">
        <f>E15*F15</f>
        <v>0</v>
      </c>
    </row>
    <row r="16" s="22" customFormat="1" ht="25" customHeight="1" spans="1:7">
      <c r="A16" s="49" t="s">
        <v>147</v>
      </c>
      <c r="B16" s="50" t="s">
        <v>148</v>
      </c>
      <c r="C16" s="51"/>
      <c r="D16" s="62"/>
      <c r="E16" s="57"/>
      <c r="F16" s="57"/>
      <c r="G16" s="59"/>
    </row>
    <row r="17" s="22" customFormat="1" ht="65" customHeight="1" spans="1:7">
      <c r="A17" s="49" t="s">
        <v>131</v>
      </c>
      <c r="B17" s="50" t="s">
        <v>148</v>
      </c>
      <c r="C17" s="55" t="s">
        <v>151</v>
      </c>
      <c r="D17" s="56" t="s">
        <v>150</v>
      </c>
      <c r="E17" s="57">
        <v>38.04</v>
      </c>
      <c r="F17" s="58"/>
      <c r="G17" s="59">
        <f>E17*F17</f>
        <v>0</v>
      </c>
    </row>
    <row r="18" s="23" customFormat="1" ht="25" customHeight="1" spans="1:7">
      <c r="A18" s="64" t="s">
        <v>152</v>
      </c>
      <c r="B18" s="65"/>
      <c r="C18" s="65"/>
      <c r="D18" s="65"/>
      <c r="E18" s="66">
        <f>SUM(G6:G17)</f>
        <v>0</v>
      </c>
      <c r="F18" s="66"/>
      <c r="G18" s="67" t="s">
        <v>79</v>
      </c>
    </row>
    <row r="19" s="24" customFormat="1" customHeight="1" spans="1:6">
      <c r="A19" s="68"/>
      <c r="F19" s="69"/>
    </row>
  </sheetData>
  <sheetProtection formatColumns="0" formatRows="0"/>
  <autoFilter xmlns:etc="http://www.wps.cn/officeDocument/2017/etCustomData" ref="A4:G18" etc:filterBottomFollowUsedRange="0">
    <extLst/>
  </autoFilter>
  <mergeCells count="5">
    <mergeCell ref="A1:G1"/>
    <mergeCell ref="F2:G2"/>
    <mergeCell ref="A3:G3"/>
    <mergeCell ref="A18:D18"/>
    <mergeCell ref="E18:F18"/>
  </mergeCells>
  <printOptions horizontalCentered="1"/>
  <pageMargins left="0.550694444444444" right="0.550694444444444" top="0.790972222222222" bottom="0.790972222222222" header="0.511805555555556" footer="0.511805555555556"/>
  <pageSetup paperSize="9" fitToHeight="0" orientation="portrait" horizontalDpi="600"/>
  <headerFooter alignWithMargins="0">
    <oddFooter>&amp;C第 &amp;P 页，共 &amp;N 页</oddFooter>
  </headerFooter>
  <rowBreaks count="3" manualBreakCount="3">
    <brk id="18" max="16383" man="1"/>
    <brk id="18" max="16383" man="1"/>
    <brk id="18"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R15"/>
  <sheetViews>
    <sheetView view="pageBreakPreview" zoomScale="85" zoomScaleNormal="85" workbookViewId="0">
      <selection activeCell="I7" sqref="I7"/>
    </sheetView>
  </sheetViews>
  <sheetFormatPr defaultColWidth="9" defaultRowHeight="14.4"/>
  <cols>
    <col min="1" max="18" width="8.7" style="9" customWidth="1"/>
    <col min="19" max="16384" width="9" style="9"/>
  </cols>
  <sheetData>
    <row r="1" ht="54" customHeight="1" spans="1:18">
      <c r="A1" s="10" t="s">
        <v>153</v>
      </c>
      <c r="B1" s="10"/>
      <c r="C1" s="10"/>
      <c r="D1" s="10"/>
      <c r="E1" s="10"/>
      <c r="F1" s="10"/>
      <c r="G1" s="10"/>
      <c r="H1" s="10"/>
      <c r="I1" s="10"/>
      <c r="J1" s="10"/>
      <c r="K1" s="10"/>
      <c r="L1" s="10"/>
      <c r="M1" s="10"/>
      <c r="N1" s="10"/>
      <c r="O1" s="10"/>
      <c r="P1" s="10"/>
      <c r="Q1" s="10"/>
      <c r="R1" s="10"/>
    </row>
    <row r="2" ht="25" customHeight="1" spans="1:18">
      <c r="A2" s="11" t="s">
        <v>38</v>
      </c>
      <c r="B2" s="11" t="s">
        <v>154</v>
      </c>
      <c r="C2" s="11" t="s">
        <v>155</v>
      </c>
      <c r="D2" s="11" t="s">
        <v>156</v>
      </c>
      <c r="E2" s="11"/>
      <c r="F2" s="11"/>
      <c r="G2" s="11" t="s">
        <v>157</v>
      </c>
      <c r="H2" s="11"/>
      <c r="I2" s="11"/>
      <c r="J2" s="11"/>
      <c r="K2" s="11"/>
      <c r="L2" s="11"/>
      <c r="M2" s="11" t="s">
        <v>158</v>
      </c>
      <c r="N2" s="11" t="s">
        <v>159</v>
      </c>
      <c r="O2" s="11" t="s">
        <v>160</v>
      </c>
      <c r="P2" s="11" t="s">
        <v>161</v>
      </c>
      <c r="Q2" s="11" t="s">
        <v>162</v>
      </c>
      <c r="R2" s="11" t="s">
        <v>163</v>
      </c>
    </row>
    <row r="3" ht="25" customHeight="1" spans="1:18">
      <c r="A3" s="11"/>
      <c r="B3" s="11"/>
      <c r="C3" s="11"/>
      <c r="D3" s="11"/>
      <c r="E3" s="11"/>
      <c r="F3" s="11"/>
      <c r="G3" s="11" t="s">
        <v>164</v>
      </c>
      <c r="H3" s="11"/>
      <c r="I3" s="11"/>
      <c r="J3" s="11"/>
      <c r="K3" s="11" t="s">
        <v>165</v>
      </c>
      <c r="L3" s="11" t="s">
        <v>166</v>
      </c>
      <c r="M3" s="11"/>
      <c r="N3" s="11"/>
      <c r="O3" s="11"/>
      <c r="P3" s="11"/>
      <c r="Q3" s="11"/>
      <c r="R3" s="11"/>
    </row>
    <row r="4" ht="38" customHeight="1" spans="1:18">
      <c r="A4" s="11"/>
      <c r="B4" s="11"/>
      <c r="C4" s="11"/>
      <c r="D4" s="11" t="s">
        <v>167</v>
      </c>
      <c r="E4" s="11" t="s">
        <v>168</v>
      </c>
      <c r="F4" s="11" t="s">
        <v>166</v>
      </c>
      <c r="G4" s="11" t="s">
        <v>169</v>
      </c>
      <c r="H4" s="11" t="s">
        <v>66</v>
      </c>
      <c r="I4" s="11" t="s">
        <v>168</v>
      </c>
      <c r="J4" s="11" t="s">
        <v>170</v>
      </c>
      <c r="K4" s="11"/>
      <c r="L4" s="11"/>
      <c r="M4" s="11"/>
      <c r="N4" s="11"/>
      <c r="O4" s="11"/>
      <c r="P4" s="11"/>
      <c r="Q4" s="11"/>
      <c r="R4" s="11"/>
    </row>
    <row r="5" ht="40" customHeight="1" spans="1:18">
      <c r="A5" s="12"/>
      <c r="B5" s="13"/>
      <c r="C5" s="13"/>
      <c r="D5" s="12"/>
      <c r="E5" s="12"/>
      <c r="F5" s="12"/>
      <c r="G5" s="12"/>
      <c r="H5" s="12"/>
      <c r="I5" s="12"/>
      <c r="J5" s="12"/>
      <c r="K5" s="12"/>
      <c r="L5" s="12"/>
      <c r="M5" s="12"/>
      <c r="N5" s="12"/>
      <c r="O5" s="12"/>
      <c r="P5" s="12"/>
      <c r="Q5" s="12"/>
      <c r="R5" s="12"/>
    </row>
    <row r="6" ht="40" customHeight="1" spans="1:18">
      <c r="A6" s="12"/>
      <c r="B6" s="12"/>
      <c r="C6" s="12"/>
      <c r="D6" s="14"/>
      <c r="E6" s="15"/>
      <c r="F6" s="16"/>
      <c r="G6" s="12"/>
      <c r="H6" s="12"/>
      <c r="I6" s="12"/>
      <c r="J6" s="12"/>
      <c r="K6" s="12"/>
      <c r="L6" s="12"/>
      <c r="M6" s="17"/>
      <c r="N6" s="17"/>
      <c r="O6" s="17"/>
      <c r="P6" s="17"/>
      <c r="Q6" s="17"/>
      <c r="R6" s="12"/>
    </row>
    <row r="7" ht="40" customHeight="1" spans="1:18">
      <c r="A7" s="12"/>
      <c r="B7" s="12"/>
      <c r="C7" s="12"/>
      <c r="D7" s="14"/>
      <c r="E7" s="15"/>
      <c r="F7" s="16"/>
      <c r="G7" s="12"/>
      <c r="H7" s="12"/>
      <c r="I7" s="12"/>
      <c r="J7" s="12"/>
      <c r="K7" s="12"/>
      <c r="L7" s="12"/>
      <c r="M7" s="17"/>
      <c r="N7" s="17"/>
      <c r="O7" s="17"/>
      <c r="P7" s="17"/>
      <c r="Q7" s="17"/>
      <c r="R7" s="12"/>
    </row>
    <row r="8" ht="40" customHeight="1" spans="1:18">
      <c r="A8" s="12"/>
      <c r="B8" s="13"/>
      <c r="C8" s="13"/>
      <c r="D8" s="14"/>
      <c r="E8" s="15"/>
      <c r="F8" s="16"/>
      <c r="G8" s="12"/>
      <c r="H8" s="12"/>
      <c r="I8" s="12"/>
      <c r="J8" s="12"/>
      <c r="K8" s="12"/>
      <c r="L8" s="12"/>
      <c r="M8" s="17"/>
      <c r="N8" s="17"/>
      <c r="O8" s="17"/>
      <c r="P8" s="17"/>
      <c r="Q8" s="17"/>
      <c r="R8" s="12"/>
    </row>
    <row r="9" ht="40" customHeight="1" spans="1:18">
      <c r="A9" s="12"/>
      <c r="B9" s="12"/>
      <c r="C9" s="12"/>
      <c r="D9" s="14"/>
      <c r="E9" s="15"/>
      <c r="F9" s="16"/>
      <c r="G9" s="12"/>
      <c r="H9" s="12"/>
      <c r="I9" s="12"/>
      <c r="J9" s="12"/>
      <c r="K9" s="12"/>
      <c r="L9" s="12"/>
      <c r="M9" s="17"/>
      <c r="N9" s="17"/>
      <c r="O9" s="17"/>
      <c r="P9" s="17"/>
      <c r="Q9" s="17"/>
      <c r="R9" s="12"/>
    </row>
    <row r="10" ht="40" customHeight="1" spans="1:18">
      <c r="A10" s="12"/>
      <c r="B10" s="12"/>
      <c r="C10" s="12"/>
      <c r="D10" s="14"/>
      <c r="E10" s="15"/>
      <c r="F10" s="16"/>
      <c r="G10" s="12"/>
      <c r="H10" s="12"/>
      <c r="I10" s="12"/>
      <c r="J10" s="12"/>
      <c r="K10" s="12"/>
      <c r="L10" s="12"/>
      <c r="M10" s="17"/>
      <c r="N10" s="17"/>
      <c r="O10" s="17"/>
      <c r="P10" s="17"/>
      <c r="Q10" s="17"/>
      <c r="R10" s="12"/>
    </row>
    <row r="11" ht="40" customHeight="1" spans="1:18">
      <c r="A11" s="12"/>
      <c r="B11" s="13"/>
      <c r="C11" s="13"/>
      <c r="D11" s="12"/>
      <c r="E11" s="12"/>
      <c r="F11" s="12"/>
      <c r="G11" s="12"/>
      <c r="H11" s="12"/>
      <c r="I11" s="12"/>
      <c r="J11" s="12"/>
      <c r="K11" s="12"/>
      <c r="L11" s="12"/>
      <c r="M11" s="12"/>
      <c r="N11" s="12"/>
      <c r="O11" s="12"/>
      <c r="P11" s="12"/>
      <c r="Q11" s="12"/>
      <c r="R11" s="12"/>
    </row>
    <row r="12" ht="40" customHeight="1" spans="1:18">
      <c r="A12" s="12"/>
      <c r="B12" s="12"/>
      <c r="C12" s="12"/>
      <c r="D12" s="14"/>
      <c r="E12" s="15"/>
      <c r="F12" s="16"/>
      <c r="G12" s="12"/>
      <c r="H12" s="12"/>
      <c r="I12" s="14"/>
      <c r="J12" s="14"/>
      <c r="K12" s="17"/>
      <c r="L12" s="17"/>
      <c r="M12" s="17"/>
      <c r="N12" s="17"/>
      <c r="O12" s="17"/>
      <c r="P12" s="17"/>
      <c r="Q12" s="17"/>
      <c r="R12" s="12"/>
    </row>
    <row r="13" ht="40" customHeight="1" spans="1:18">
      <c r="A13" s="12"/>
      <c r="B13" s="12"/>
      <c r="C13" s="12"/>
      <c r="D13" s="14"/>
      <c r="E13" s="15"/>
      <c r="F13" s="16"/>
      <c r="G13" s="12"/>
      <c r="H13" s="12"/>
      <c r="I13" s="14"/>
      <c r="J13" s="14"/>
      <c r="K13" s="17"/>
      <c r="L13" s="17"/>
      <c r="M13" s="17"/>
      <c r="N13" s="17"/>
      <c r="O13" s="17"/>
      <c r="P13" s="17"/>
      <c r="Q13" s="17"/>
      <c r="R13" s="12"/>
    </row>
    <row r="14" ht="40" customHeight="1" spans="1:18">
      <c r="A14" s="12"/>
      <c r="B14" s="13"/>
      <c r="C14" s="13"/>
      <c r="D14" s="14"/>
      <c r="E14" s="15"/>
      <c r="F14" s="16"/>
      <c r="G14" s="12"/>
      <c r="H14" s="12"/>
      <c r="I14" s="14"/>
      <c r="J14" s="14"/>
      <c r="K14" s="17"/>
      <c r="L14" s="17"/>
      <c r="M14" s="17"/>
      <c r="N14" s="17"/>
      <c r="O14" s="17"/>
      <c r="P14" s="17"/>
      <c r="Q14" s="17"/>
      <c r="R14" s="12"/>
    </row>
    <row r="15" ht="40" customHeight="1" spans="1:18">
      <c r="A15" s="12"/>
      <c r="B15" s="12"/>
      <c r="C15" s="12"/>
      <c r="D15" s="14"/>
      <c r="E15" s="15"/>
      <c r="F15" s="16"/>
      <c r="G15" s="12"/>
      <c r="H15" s="12"/>
      <c r="I15" s="14"/>
      <c r="J15" s="14"/>
      <c r="K15" s="17"/>
      <c r="L15" s="17"/>
      <c r="M15" s="17"/>
      <c r="N15" s="17"/>
      <c r="O15" s="17"/>
      <c r="P15" s="17"/>
      <c r="Q15" s="17"/>
      <c r="R15" s="12"/>
    </row>
  </sheetData>
  <mergeCells count="19">
    <mergeCell ref="A1:R1"/>
    <mergeCell ref="G2:L2"/>
    <mergeCell ref="G3:J3"/>
    <mergeCell ref="B5:C5"/>
    <mergeCell ref="B8:C8"/>
    <mergeCell ref="B11:C11"/>
    <mergeCell ref="B14:C14"/>
    <mergeCell ref="A2:A4"/>
    <mergeCell ref="B2:B4"/>
    <mergeCell ref="C2:C4"/>
    <mergeCell ref="K3:K4"/>
    <mergeCell ref="L3:L4"/>
    <mergeCell ref="M2:M4"/>
    <mergeCell ref="N2:N4"/>
    <mergeCell ref="O2:O4"/>
    <mergeCell ref="P2:P4"/>
    <mergeCell ref="Q2:Q4"/>
    <mergeCell ref="R2:R4"/>
    <mergeCell ref="D2:F3"/>
  </mergeCells>
  <pageMargins left="0.7" right="0.550694444444444" top="0.66875" bottom="0.75" header="0.3" footer="0.3"/>
  <pageSetup paperSize="9" scale="7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3"/>
  <sheetViews>
    <sheetView view="pageBreakPreview" zoomScaleNormal="100" workbookViewId="0">
      <selection activeCell="D7" sqref="D7"/>
    </sheetView>
  </sheetViews>
  <sheetFormatPr defaultColWidth="9" defaultRowHeight="14.4" outlineLevelCol="5"/>
  <cols>
    <col min="1" max="1" width="9.91666666666667" style="1" customWidth="1"/>
    <col min="2" max="6" width="15.2" style="1" customWidth="1"/>
    <col min="7" max="16384" width="9" style="1"/>
  </cols>
  <sheetData>
    <row r="1" ht="20.4" spans="1:6">
      <c r="A1" s="2" t="s">
        <v>171</v>
      </c>
      <c r="B1" s="2"/>
      <c r="C1" s="2"/>
      <c r="D1" s="2"/>
      <c r="E1" s="2"/>
      <c r="F1" s="2"/>
    </row>
    <row r="2" ht="17.4" spans="1:6">
      <c r="A2" s="3"/>
      <c r="B2" s="3"/>
      <c r="C2" s="3"/>
      <c r="D2" s="3"/>
      <c r="E2" s="3"/>
      <c r="F2" s="3"/>
    </row>
    <row r="3" ht="39" customHeight="1" spans="1:6">
      <c r="A3" s="4" t="s">
        <v>172</v>
      </c>
      <c r="B3" s="4" t="s">
        <v>173</v>
      </c>
      <c r="C3" s="4" t="s">
        <v>174</v>
      </c>
      <c r="D3" s="4" t="s">
        <v>175</v>
      </c>
      <c r="E3" s="4" t="s">
        <v>176</v>
      </c>
      <c r="F3" s="4" t="s">
        <v>177</v>
      </c>
    </row>
    <row r="4" ht="39" customHeight="1" spans="1:6">
      <c r="A4" s="4"/>
      <c r="B4" s="4"/>
      <c r="C4" s="4"/>
      <c r="D4" s="4"/>
      <c r="E4" s="4"/>
      <c r="F4" s="4"/>
    </row>
    <row r="5" ht="39" customHeight="1" spans="1:6">
      <c r="A5" s="4"/>
      <c r="B5" s="4"/>
      <c r="C5" s="4"/>
      <c r="D5" s="4"/>
      <c r="E5" s="4"/>
      <c r="F5" s="4"/>
    </row>
    <row r="6" ht="39" customHeight="1" spans="1:6">
      <c r="A6" s="4"/>
      <c r="B6" s="4"/>
      <c r="C6" s="4"/>
      <c r="D6" s="4"/>
      <c r="E6" s="4"/>
      <c r="F6" s="4"/>
    </row>
    <row r="7" ht="39" customHeight="1" spans="1:6">
      <c r="A7" s="4"/>
      <c r="B7" s="4"/>
      <c r="C7" s="4"/>
      <c r="D7" s="4"/>
      <c r="E7" s="4"/>
      <c r="F7" s="4"/>
    </row>
    <row r="8" ht="39" customHeight="1" spans="1:6">
      <c r="A8" s="4"/>
      <c r="B8" s="4"/>
      <c r="C8" s="4"/>
      <c r="D8" s="4"/>
      <c r="E8" s="4"/>
      <c r="F8" s="4"/>
    </row>
    <row r="9" ht="39" customHeight="1" spans="1:6">
      <c r="A9" s="4"/>
      <c r="B9" s="4"/>
      <c r="C9" s="4"/>
      <c r="D9" s="4"/>
      <c r="E9" s="4"/>
      <c r="F9" s="4"/>
    </row>
    <row r="10" ht="39" customHeight="1" spans="1:6">
      <c r="A10" s="4"/>
      <c r="B10" s="4"/>
      <c r="C10" s="4"/>
      <c r="D10" s="4"/>
      <c r="E10" s="4"/>
      <c r="F10" s="4"/>
    </row>
    <row r="11" ht="39" customHeight="1" spans="1:6">
      <c r="A11" s="4"/>
      <c r="B11" s="4"/>
      <c r="C11" s="4"/>
      <c r="D11" s="4"/>
      <c r="E11" s="4"/>
      <c r="F11" s="4"/>
    </row>
    <row r="12" ht="39" customHeight="1" spans="1:6">
      <c r="A12" s="4"/>
      <c r="B12" s="4"/>
      <c r="C12" s="4"/>
      <c r="D12" s="4"/>
      <c r="E12" s="4"/>
      <c r="F12" s="4"/>
    </row>
    <row r="13" ht="39" customHeight="1" spans="1:6">
      <c r="A13" s="4"/>
      <c r="B13" s="4"/>
      <c r="C13" s="4"/>
      <c r="D13" s="4"/>
      <c r="E13" s="4"/>
      <c r="F13" s="4"/>
    </row>
    <row r="14" ht="39" customHeight="1" spans="1:6">
      <c r="A14" s="4"/>
      <c r="B14" s="4"/>
      <c r="C14" s="4"/>
      <c r="D14" s="4"/>
      <c r="E14" s="4"/>
      <c r="F14" s="4"/>
    </row>
    <row r="15" ht="39" customHeight="1" spans="1:6">
      <c r="A15" s="4"/>
      <c r="B15" s="4"/>
      <c r="C15" s="4"/>
      <c r="D15" s="4"/>
      <c r="E15" s="4"/>
      <c r="F15" s="4"/>
    </row>
    <row r="16" ht="39" customHeight="1" spans="1:6">
      <c r="A16" s="4"/>
      <c r="B16" s="4"/>
      <c r="C16" s="4"/>
      <c r="D16" s="4"/>
      <c r="E16" s="4"/>
      <c r="F16" s="4"/>
    </row>
    <row r="17" ht="39" customHeight="1" spans="1:6">
      <c r="A17" s="4"/>
      <c r="B17" s="4"/>
      <c r="C17" s="4"/>
      <c r="D17" s="4"/>
      <c r="E17" s="4"/>
      <c r="F17" s="4"/>
    </row>
    <row r="18" ht="39" customHeight="1" spans="1:6">
      <c r="A18" s="4"/>
      <c r="B18" s="5"/>
      <c r="C18" s="5"/>
      <c r="D18" s="5"/>
      <c r="E18" s="5"/>
      <c r="F18" s="4"/>
    </row>
    <row r="19" ht="39" customHeight="1" spans="1:6">
      <c r="A19" s="4"/>
      <c r="B19" s="5"/>
      <c r="C19" s="5"/>
      <c r="D19" s="5"/>
      <c r="E19" s="5"/>
      <c r="F19" s="4"/>
    </row>
    <row r="20" ht="39" customHeight="1" spans="1:6">
      <c r="A20" s="4"/>
      <c r="B20" s="4"/>
      <c r="C20" s="4"/>
      <c r="D20" s="4"/>
      <c r="E20" s="4"/>
      <c r="F20" s="4"/>
    </row>
    <row r="21" spans="1:6">
      <c r="A21" s="6" t="s">
        <v>178</v>
      </c>
      <c r="B21" s="7"/>
      <c r="C21" s="7"/>
      <c r="D21" s="7"/>
      <c r="E21" s="7"/>
      <c r="F21" s="7"/>
    </row>
    <row r="22" spans="1:6">
      <c r="A22" s="6" t="s">
        <v>179</v>
      </c>
      <c r="B22" s="7"/>
      <c r="C22" s="7"/>
      <c r="D22" s="7"/>
      <c r="E22" s="7"/>
      <c r="F22" s="7"/>
    </row>
    <row r="23" spans="1:6">
      <c r="A23" s="8" t="s">
        <v>180</v>
      </c>
      <c r="B23" s="8"/>
      <c r="C23" s="8"/>
      <c r="D23" s="8"/>
      <c r="E23" s="8"/>
      <c r="F23" s="8"/>
    </row>
  </sheetData>
  <mergeCells count="2">
    <mergeCell ref="A1:F1"/>
    <mergeCell ref="A23:F23"/>
  </mergeCells>
  <pageMargins left="0.826388888888889" right="0.7" top="0.865972222222222" bottom="0.75" header="0.3" footer="0.3"/>
  <pageSetup paperSize="9" scale="9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9</vt:i4>
      </vt:variant>
    </vt:vector>
  </HeadingPairs>
  <TitlesOfParts>
    <vt:vector size="9" baseType="lpstr">
      <vt:lpstr>封面</vt:lpstr>
      <vt:lpstr>总说明</vt:lpstr>
      <vt:lpstr>汇总表</vt:lpstr>
      <vt:lpstr>第100章</vt:lpstr>
      <vt:lpstr>第200章</vt:lpstr>
      <vt:lpstr>第300章</vt:lpstr>
      <vt:lpstr>第600章</vt:lpstr>
      <vt:lpstr>工程量清单单价分析表</vt:lpstr>
      <vt:lpstr>计算标价时所用的主要材料价格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Administrator</cp:lastModifiedBy>
  <dcterms:created xsi:type="dcterms:W3CDTF">2000-12-22T02:28:00Z</dcterms:created>
  <cp:lastPrinted>2019-07-01T01:35:00Z</cp:lastPrinted>
  <dcterms:modified xsi:type="dcterms:W3CDTF">2024-12-21T00:30:41Z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F28331603EED48FBB33606474635722D</vt:lpwstr>
  </property>
</Properties>
</file>